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https://aecreation-my.sharepoint.com/personal/contact_aecreation_ch/Documents/Documents/Fabienne/Centre Patronal/Examens CIE juin/Documents Konvink 2025 examens/"/>
    </mc:Choice>
  </mc:AlternateContent>
  <xr:revisionPtr revIDLastSave="0" documentId="8_{1262E58E-19A6-4161-8F54-22DCA01E5DA0}" xr6:coauthVersionLast="47" xr6:coauthVersionMax="47" xr10:uidLastSave="{00000000-0000-0000-0000-000000000000}"/>
  <workbookProtection workbookPassword="8C5A" lockStructure="1"/>
  <bookViews>
    <workbookView xWindow="-108" yWindow="-108" windowWidth="23256" windowHeight="12456" tabRatio="869" activeTab="3" xr2:uid="{00000000-000D-0000-FFFF-FFFF00000000}"/>
  </bookViews>
  <sheets>
    <sheet name="Info. examen oral" sheetId="11" r:id="rId1"/>
    <sheet name="Info. impression" sheetId="21" r:id="rId2"/>
    <sheet name="Conseils et astuces Excel" sheetId="22" r:id="rId3"/>
    <sheet name="Page de titre_Résumé" sheetId="1" r:id="rId4"/>
    <sheet name="Jeu de rôles_candidat" sheetId="19" r:id="rId5"/>
    <sheet name="Jeu de rôles_expert" sheetId="18" r:id="rId6"/>
    <sheet name="Jeu de rôles_expert_suite" sheetId="28" r:id="rId7"/>
    <sheet name="Jeu de rôles_procès-verbal" sheetId="20" r:id="rId8"/>
    <sheet name="Entretien prof._expert" sheetId="23" r:id="rId9"/>
    <sheet name="Entretien prof._expert_suite" sheetId="29" r:id="rId10"/>
    <sheet name="Entretien prof._procès-verbal" sheetId="6" r:id="rId11"/>
    <sheet name="Teil A 1" sheetId="24" state="hidden" r:id="rId12"/>
    <sheet name="Teil A 2" sheetId="25" state="hidden" r:id="rId13"/>
    <sheet name="Teil B" sheetId="26" state="hidden" r:id="rId14"/>
    <sheet name="Seitenzahlen" sheetId="30" state="hidden" r:id="rId15"/>
    <sheet name="Noten" sheetId="27" state="hidden" r:id="rId16"/>
  </sheets>
  <externalReferences>
    <externalReference r:id="rId17"/>
    <externalReference r:id="rId18"/>
  </externalReferences>
  <definedNames>
    <definedName name="Auswahl" localSheetId="9">#REF!</definedName>
    <definedName name="Auswahl" localSheetId="6">#REF!</definedName>
    <definedName name="Auswahl" localSheetId="14">#REF!</definedName>
    <definedName name="Auswahl">#REF!</definedName>
    <definedName name="FK_FG" localSheetId="9">#REF!</definedName>
    <definedName name="FK_FG" localSheetId="6">#REF!</definedName>
    <definedName name="FK_FG" localSheetId="14">#REF!</definedName>
    <definedName name="FK_FG">#REF!</definedName>
    <definedName name="FK_RS" localSheetId="9">#REF!</definedName>
    <definedName name="FK_RS" localSheetId="6">#REF!</definedName>
    <definedName name="FK_RS" localSheetId="14">#REF!</definedName>
    <definedName name="FK_RS">#REF!</definedName>
    <definedName name="_xlnm.Print_Titles" localSheetId="10">'Entretien prof._procès-verbal'!$1:$1</definedName>
    <definedName name="_xlnm.Print_Titles" localSheetId="7">'Jeu de rôles_procès-verbal'!$1:$1</definedName>
    <definedName name="MK_FG" localSheetId="9">#REF!</definedName>
    <definedName name="MK_FG" localSheetId="6">#REF!</definedName>
    <definedName name="MK_FG" localSheetId="14">#REF!</definedName>
    <definedName name="MK_FG">#REF!</definedName>
    <definedName name="MK_RS" localSheetId="9">#REF!</definedName>
    <definedName name="MK_RS" localSheetId="6">#REF!</definedName>
    <definedName name="MK_RS" localSheetId="14">#REF!</definedName>
    <definedName name="MK_RS">#REF!</definedName>
    <definedName name="Punkte" localSheetId="9">#REF!</definedName>
    <definedName name="Punkte" localSheetId="6">#REF!</definedName>
    <definedName name="Punkte" localSheetId="14">#REF!</definedName>
    <definedName name="Punkte">#REF!</definedName>
    <definedName name="SSK_FG" localSheetId="9">#REF!</definedName>
    <definedName name="SSK_FG" localSheetId="6">#REF!</definedName>
    <definedName name="SSK_FG" localSheetId="14">#REF!</definedName>
    <definedName name="SSK_FG">#REF!</definedName>
    <definedName name="SSK_RS" localSheetId="9">#REF!</definedName>
    <definedName name="SSK_RS" localSheetId="6">#REF!</definedName>
    <definedName name="SSK_RS" localSheetId="14">#REF!</definedName>
    <definedName name="SSK_RS">#REF!</definedName>
    <definedName name="Text4" localSheetId="3">'Page de titre_Résumé'!#REF!</definedName>
    <definedName name="Titel_FK_FG" localSheetId="9">#REF!</definedName>
    <definedName name="Titel_FK_FG" localSheetId="6">#REF!</definedName>
    <definedName name="Titel_FK_FG" localSheetId="14">#REF!</definedName>
    <definedName name="Titel_FK_FG">#REF!</definedName>
    <definedName name="Titel_FK_RS" localSheetId="9">#REF!</definedName>
    <definedName name="Titel_FK_RS" localSheetId="6">#REF!</definedName>
    <definedName name="Titel_FK_RS" localSheetId="14">#REF!</definedName>
    <definedName name="Titel_FK_RS">#REF!</definedName>
    <definedName name="Titel_MK_FG" localSheetId="9">#REF!</definedName>
    <definedName name="Titel_MK_FG" localSheetId="6">#REF!</definedName>
    <definedName name="Titel_MK_FG" localSheetId="14">#REF!</definedName>
    <definedName name="Titel_MK_FG">#REF!</definedName>
    <definedName name="Titel_MK_RS" localSheetId="9">#REF!</definedName>
    <definedName name="Titel_MK_RS" localSheetId="6">#REF!</definedName>
    <definedName name="Titel_MK_RS" localSheetId="14">#REF!</definedName>
    <definedName name="Titel_MK_RS">#REF!</definedName>
    <definedName name="Titel_SSK_FG" localSheetId="9">#REF!</definedName>
    <definedName name="Titel_SSK_FG" localSheetId="6">#REF!</definedName>
    <definedName name="Titel_SSK_FG" localSheetId="14">#REF!</definedName>
    <definedName name="Titel_SSK_FG">#REF!</definedName>
    <definedName name="Titel_SSK_RS" localSheetId="9">#REF!</definedName>
    <definedName name="Titel_SSK_RS" localSheetId="6">#REF!</definedName>
    <definedName name="Titel_SSK_RS" localSheetId="14">#REF!</definedName>
    <definedName name="Titel_SSK_RS">#REF!</definedName>
    <definedName name="Zeilenumbruch" localSheetId="9">[1]Noten!#REF!</definedName>
    <definedName name="Zeilenumbruch" localSheetId="6">[1]Noten!#REF!</definedName>
    <definedName name="Zeilenumbruch" localSheetId="14">[1]Noten!#REF!</definedName>
    <definedName name="Zeilenumbruch">[2]Noten!#REF!</definedName>
    <definedName name="_xlnm.Print_Area" localSheetId="2">'Conseils et astuces Excel'!$A$1:$D$27</definedName>
    <definedName name="_xlnm.Print_Area" localSheetId="8">'Entretien prof._expert'!$A$1:$J$30</definedName>
    <definedName name="_xlnm.Print_Area" localSheetId="9">'Entretien prof._expert_suite'!$A$1:$J$34</definedName>
    <definedName name="_xlnm.Print_Area" localSheetId="10">'Entretien prof._procès-verbal'!$A$1:$P$14</definedName>
    <definedName name="_xlnm.Print_Area" localSheetId="0">'Info. examen oral'!$A$1:$D$27</definedName>
    <definedName name="_xlnm.Print_Area" localSheetId="1">'Info. impression'!$A$1:$D$28</definedName>
    <definedName name="_xlnm.Print_Area" localSheetId="7">'Jeu de rôles_procès-verbal'!$A$1:$P$14</definedName>
    <definedName name="_xlnm.Print_Area" localSheetId="3">'Page de titre_Résumé'!$A$1:$AE$42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B10" i="6" l="1"/>
  <c r="E9" i="6"/>
  <c r="B8" i="6"/>
  <c r="E7" i="6"/>
  <c r="O1" i="6"/>
  <c r="B15" i="23"/>
  <c r="B14" i="23"/>
  <c r="B12" i="23"/>
  <c r="B11" i="23"/>
  <c r="B10" i="20"/>
  <c r="D31" i="19" s="1"/>
  <c r="E9" i="20"/>
  <c r="B8" i="20"/>
  <c r="D29" i="19" s="1"/>
  <c r="E7" i="20"/>
  <c r="O1" i="20"/>
  <c r="B22" i="18"/>
  <c r="B21" i="18"/>
  <c r="B18" i="18"/>
  <c r="B17" i="18"/>
  <c r="K18" i="1"/>
  <c r="K16" i="1"/>
  <c r="K4" i="6"/>
  <c r="H4" i="6"/>
  <c r="D4" i="6"/>
  <c r="P1" i="6"/>
  <c r="I6" i="29"/>
  <c r="G6" i="29"/>
  <c r="E6" i="29"/>
  <c r="E5" i="29"/>
  <c r="E4" i="29"/>
  <c r="I6" i="23"/>
  <c r="G6" i="23"/>
  <c r="E6" i="23"/>
  <c r="E5" i="23"/>
  <c r="E4" i="23"/>
  <c r="K4" i="20"/>
  <c r="H4" i="20"/>
  <c r="D4" i="20"/>
  <c r="P1" i="20"/>
  <c r="I6" i="28"/>
  <c r="G6" i="28"/>
  <c r="E6" i="28"/>
  <c r="E5" i="28"/>
  <c r="E4" i="28"/>
  <c r="B14" i="18"/>
  <c r="B11" i="18"/>
  <c r="I6" i="18"/>
  <c r="G6" i="18"/>
  <c r="E6" i="18"/>
  <c r="E5" i="18"/>
  <c r="E4" i="18"/>
  <c r="B31" i="19"/>
  <c r="B29" i="19"/>
  <c r="I6" i="19"/>
  <c r="G6" i="19"/>
  <c r="E6" i="19"/>
  <c r="E5" i="19"/>
  <c r="E4" i="19"/>
  <c r="K28" i="1"/>
  <c r="K26" i="1"/>
  <c r="K24" i="1"/>
  <c r="K20" i="1"/>
  <c r="K31" i="1" l="1"/>
  <c r="E31" i="1"/>
  <c r="D6" i="30"/>
  <c r="H6" i="30"/>
  <c r="F6" i="30"/>
  <c r="E6" i="30"/>
  <c r="C6" i="30"/>
  <c r="B6" i="30"/>
  <c r="A6" i="30"/>
  <c r="D9" i="30" s="1"/>
  <c r="C9" i="30" l="1"/>
  <c r="H9" i="30"/>
  <c r="H12" i="30" s="1"/>
  <c r="O14" i="6" s="1"/>
  <c r="A9" i="30"/>
  <c r="B9" i="30"/>
  <c r="F9" i="30"/>
  <c r="E9" i="30"/>
  <c r="G9" i="30"/>
  <c r="G12" i="30" s="1"/>
  <c r="I34" i="29" s="1"/>
  <c r="E12" i="30" l="1"/>
  <c r="O14" i="20" s="1"/>
  <c r="F12" i="30"/>
  <c r="I30" i="23" s="1"/>
  <c r="B12" i="30"/>
  <c r="I37" i="19" s="1"/>
  <c r="C12" i="30"/>
  <c r="I27" i="18" s="1"/>
  <c r="A12" i="30"/>
  <c r="AD42" i="1" s="1"/>
  <c r="D12" i="30"/>
  <c r="I3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Susanne Maibach</author>
  </authors>
  <commentList>
    <comment ref="B2" authorId="0" shapeId="0" xr:uid="{00000000-0006-0000-0400-000001000000}">
      <text>
        <r>
          <rPr>
            <b/>
            <sz val="9"/>
            <color indexed="81"/>
            <rFont val="Arial"/>
            <family val="2"/>
          </rPr>
          <t>Le jeu de rôles ; un entretien dans le cadre du quotidien professionnel</t>
        </r>
        <r>
          <rPr>
            <sz val="9"/>
            <color indexed="81"/>
            <rFont val="Arial"/>
            <family val="2"/>
          </rPr>
          <t xml:space="preserve">
L'expert joue le rôle d'un client, d'un supérieur, d'un nouveau collaborateur,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Sascha Gerber</author>
  </authors>
  <commentList>
    <comment ref="J2" authorId="0" shapeId="0" xr:uid="{00000000-0006-0000-0700-000001000000}">
      <text>
        <r>
          <rPr>
            <b/>
            <sz val="9"/>
            <color indexed="81"/>
            <rFont val="Tahoma"/>
            <family val="2"/>
          </rPr>
          <t xml:space="preserve">Procès-verbal
</t>
        </r>
        <r>
          <rPr>
            <sz val="9"/>
            <color indexed="81"/>
            <rFont val="Tahoma"/>
            <family val="2"/>
          </rPr>
          <t>En particulier ce qui a manqué pour atteindre le nombre maximum de points, par ex. remarques sur l’aide accordée, les réponses fausses, etc.</t>
        </r>
      </text>
    </comment>
    <comment ref="B7" authorId="0" shapeId="0" xr:uid="{00000000-0006-0000-0700-000002000000}">
      <text>
        <r>
          <rPr>
            <b/>
            <sz val="9"/>
            <color indexed="81"/>
            <rFont val="Tahoma"/>
            <family val="2"/>
          </rPr>
          <t xml:space="preserve">Sélection
</t>
        </r>
        <r>
          <rPr>
            <sz val="9"/>
            <color indexed="81"/>
            <rFont val="Tahoma"/>
            <family val="2"/>
          </rPr>
          <t>Cliquez tout d'abord dans le champ bleu puis sélectionnez le numéro de la compétence dans la liste déroulante (flèche à droite)</t>
        </r>
      </text>
    </comment>
    <comment ref="B9" authorId="0" shapeId="0" xr:uid="{00000000-0006-0000-0700-000003000000}">
      <text>
        <r>
          <rPr>
            <b/>
            <sz val="9"/>
            <color indexed="81"/>
            <rFont val="Tahoma"/>
            <family val="2"/>
          </rPr>
          <t xml:space="preserve">Sélection
</t>
        </r>
        <r>
          <rPr>
            <sz val="9"/>
            <color indexed="81"/>
            <rFont val="Tahoma"/>
            <family val="2"/>
          </rPr>
          <t>Cliquez tout d’abord dans le champ bleu puis sélectionnez le numéro de la compétence dans la liste déroulante (flèche à droite)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Sascha Gerber</author>
  </authors>
  <commentList>
    <comment ref="I2" authorId="0" shapeId="0" xr:uid="{00000000-0006-0000-0A00-000001000000}">
      <text>
        <r>
          <rPr>
            <b/>
            <sz val="9"/>
            <color indexed="81"/>
            <rFont val="Tahoma"/>
            <family val="2"/>
          </rPr>
          <t xml:space="preserve">Procès-verbal
</t>
        </r>
        <r>
          <rPr>
            <sz val="9"/>
            <color indexed="81"/>
            <rFont val="Tahoma"/>
            <family val="2"/>
          </rPr>
          <t xml:space="preserve">En particulier ce qui a manqué pour atteindre le nombre maximum de points, par ex. remarques sur l’aide accordée, les réponses fausses, etc. </t>
        </r>
      </text>
    </comment>
    <comment ref="B7" authorId="0" shapeId="0" xr:uid="{00000000-0006-0000-0A00-000002000000}">
      <text>
        <r>
          <rPr>
            <b/>
            <sz val="9"/>
            <color indexed="81"/>
            <rFont val="Tahoma"/>
            <family val="2"/>
          </rPr>
          <t xml:space="preserve">Sélection
</t>
        </r>
        <r>
          <rPr>
            <sz val="9"/>
            <color indexed="81"/>
            <rFont val="Tahoma"/>
            <family val="2"/>
          </rPr>
          <t>Cliquez tout d'abord dans le champ bleu puis sélectionnez le numéro de la compétence dans la liste déroulante (flèche à droite)</t>
        </r>
      </text>
    </comment>
    <comment ref="B9" authorId="0" shapeId="0" xr:uid="{00000000-0006-0000-0A00-000003000000}">
      <text>
        <r>
          <rPr>
            <b/>
            <sz val="9"/>
            <color indexed="81"/>
            <rFont val="Tahoma"/>
            <family val="2"/>
          </rPr>
          <t xml:space="preserve">Sélection
</t>
        </r>
        <r>
          <rPr>
            <sz val="9"/>
            <color indexed="81"/>
            <rFont val="Tahoma"/>
            <family val="2"/>
          </rPr>
          <t>Cliquez tout d’abord dans le champ bleu puis sélectionnez le numéro de la compétence dans la liste déroulante (flèche à droite)</t>
        </r>
      </text>
    </comment>
  </commentList>
</comments>
</file>

<file path=xl/sharedStrings.xml><?xml version="1.0" encoding="utf-8"?>
<sst xmlns="http://schemas.openxmlformats.org/spreadsheetml/2006/main" count="391" uniqueCount="287">
  <si>
    <t>Kriterien</t>
  </si>
  <si>
    <t>6</t>
  </si>
  <si>
    <t>5</t>
  </si>
  <si>
    <t>5.5</t>
  </si>
  <si>
    <t>4.5</t>
  </si>
  <si>
    <t>4</t>
  </si>
  <si>
    <t>3.5</t>
  </si>
  <si>
    <t>3</t>
  </si>
  <si>
    <t>2.5</t>
  </si>
  <si>
    <t>2</t>
  </si>
  <si>
    <t>1.5</t>
  </si>
  <si>
    <t>Auswahl / NR</t>
  </si>
  <si>
    <t>Kurzbeschreibung</t>
  </si>
  <si>
    <t>1</t>
  </si>
  <si>
    <t>34,5 - 36</t>
  </si>
  <si>
    <t>Noten</t>
  </si>
  <si>
    <t>Le présent instrument sert d’aide à l’élaboration des situations d’entretien pour les examens oraux.</t>
  </si>
  <si>
    <r>
      <rPr>
        <sz val="12"/>
        <color theme="1"/>
        <rFont val="Arial Narrow"/>
        <family val="2"/>
      </rPr>
      <t>2 compétences professionnelles et 1 compétence sociale et personnelle</t>
    </r>
  </si>
  <si>
    <t>L’instrument englobe les critères d’observation pour chaque compétence. Lorsque les compétences sont sélectionnées dans le procès-verbal, les champs correspondants dans les feuilles destinées à l’expert-e sont automatiquement remplis.</t>
  </si>
  <si>
    <r>
      <rPr>
        <sz val="12"/>
        <color theme="1"/>
        <rFont val="Arial Narrow"/>
        <family val="2"/>
      </rPr>
      <t>Nous vous souhaitons de bons examens et vous remercions de votre engagement.</t>
    </r>
  </si>
  <si>
    <t>Informations relatives à l’impression des différents documents</t>
  </si>
  <si>
    <r>
      <rPr>
        <b/>
        <sz val="14"/>
        <color theme="1"/>
        <rFont val="Arial Narrow"/>
        <family val="2"/>
      </rPr>
      <t>Conseils et astuces pour la saisie de textes</t>
    </r>
  </si>
  <si>
    <r>
      <rPr>
        <b/>
        <sz val="12"/>
        <color theme="1"/>
        <rFont val="Arial Narrow"/>
        <family val="2"/>
      </rPr>
      <t>Renvoi à la ligne</t>
    </r>
    <r>
      <rPr>
        <sz val="12"/>
        <color theme="1"/>
        <rFont val="Arial Narrow"/>
        <family val="2"/>
      </rPr>
      <t xml:space="preserve">
alt+enter</t>
    </r>
  </si>
  <si>
    <t>Jeu de rôles (partie A)</t>
  </si>
  <si>
    <r>
      <rPr>
        <sz val="14"/>
        <color theme="1"/>
        <rFont val="Arial Narrow"/>
        <family val="2"/>
      </rPr>
      <t>Entretien professionnel (partie B)</t>
    </r>
  </si>
  <si>
    <r>
      <rPr>
        <sz val="10"/>
        <color theme="1"/>
        <rFont val="Arial Narrow"/>
        <family val="2"/>
      </rPr>
      <t>Veuillez formuler votre impression générale
avec vos propres mots</t>
    </r>
  </si>
  <si>
    <t>Expert/e à l’examen 1</t>
  </si>
  <si>
    <t>Expert/e à l’examen 2</t>
  </si>
  <si>
    <r>
      <rPr>
        <sz val="12"/>
        <color theme="1"/>
        <rFont val="Arial Narrow"/>
        <family val="2"/>
      </rPr>
      <t xml:space="preserve">Nom / Prénom      </t>
    </r>
  </si>
  <si>
    <r>
      <rPr>
        <sz val="10"/>
        <rFont val="Arial Narrow"/>
        <family val="2"/>
      </rPr>
      <t>2. Lisez attentivement les consignes avant de vous préparer.</t>
    </r>
  </si>
  <si>
    <t>3. Tous les moyens auxiliaires seront mis, si nécessaire, à votre disposition par les expert-e-s.</t>
  </si>
  <si>
    <r>
      <rPr>
        <sz val="10"/>
        <rFont val="Arial Narrow"/>
        <family val="2"/>
      </rPr>
      <t>4. Vous disposez de 5 minutes de préparation pour le jeu de rôles.</t>
    </r>
  </si>
  <si>
    <r>
      <rPr>
        <sz val="10"/>
        <rFont val="Arial Narrow"/>
        <family val="2"/>
      </rPr>
      <t>5. Le jeu de rôles dure 15 minutes.</t>
    </r>
  </si>
  <si>
    <t>1. Vous recevez le mandat de préparation pour le jeu de rôles de l’examen oral. L’évaluation repose sur les compétences 
    professionnelles, méthodologiques, sociales et personnelles sélectionnées par les experts.</t>
  </si>
  <si>
    <t>bloc notes, matériel de bureau</t>
  </si>
  <si>
    <t>Remarques concernant le déroulement de l’entretien (y compris justification en cas de retrait de points)</t>
  </si>
  <si>
    <t>- s’exprime de manière adaptée à la situation et au destinataire
- exprime ses propres opinions et propositions de manière claire et fondée
- évalue ses forces et ses faiblesses de manière réaliste en ce qui concerne l’exigence de la situation et/ou son aptitude professionnelle générale</t>
  </si>
  <si>
    <t>1.1.2.1 (obli)</t>
  </si>
  <si>
    <t>1.1.2.2 (obli)</t>
  </si>
  <si>
    <t>1.1.3.3 (obli)</t>
  </si>
  <si>
    <t>1.1.7.3 (obli)</t>
  </si>
  <si>
    <t>1.1.8.1 (obli)</t>
  </si>
  <si>
    <t>1.1.8.2 (obli)</t>
  </si>
  <si>
    <t>1.1.8.3 (obli)</t>
  </si>
  <si>
    <t>1.1.8.4 (obli)</t>
  </si>
  <si>
    <t>1.1.2.3 (obli)</t>
  </si>
  <si>
    <t>1.1.3.1 (obli)</t>
  </si>
  <si>
    <t>1.1.3.2 (obli)</t>
  </si>
  <si>
    <t>1.1.7.1 (obli)</t>
  </si>
  <si>
    <t>1.1.7.2 (obli)</t>
  </si>
  <si>
    <t>1.1.7.4 (obli)</t>
  </si>
  <si>
    <t>1.1.7.5 (obli)</t>
  </si>
  <si>
    <t>1.1.7.6 (obli)</t>
  </si>
  <si>
    <t>1.1.2.4 (CIE)</t>
  </si>
  <si>
    <t>1.1.8.5 (CIE)</t>
  </si>
  <si>
    <t>1.1.8.6 (CIE)</t>
  </si>
  <si>
    <t>1.1.8.7 (CIE)</t>
  </si>
  <si>
    <t>1.1.3.4 (CIE)</t>
  </si>
  <si>
    <t>1.1.3.5 (CIE)</t>
  </si>
  <si>
    <t>1.1.5.3 (CIE)</t>
  </si>
  <si>
    <t>1.1.5.2 (opt)</t>
  </si>
  <si>
    <t>1.1.1.2 (opt)</t>
  </si>
  <si>
    <t>1.1.1.3 (opt)</t>
  </si>
  <si>
    <t>1.1.4.1 (opt)</t>
  </si>
  <si>
    <t>1.1.4.2 (opt)</t>
  </si>
  <si>
    <t>1.1.4.3 (opt)</t>
  </si>
  <si>
    <t>1.1.5.1 (opt)</t>
  </si>
  <si>
    <t>1.1.6.2 (opt)</t>
  </si>
  <si>
    <t>1.1.6.3 (opt)</t>
  </si>
  <si>
    <t>Sont capables de traiter les demandes des clients de manière appropriée en suivant les directives de l’entreprise (obligatoire)</t>
  </si>
  <si>
    <t>Sont capables de conduire des entretiens avec des clients avec amabilité et conviction tout en poursuivant des objectifs clairement définis (obligatoire)</t>
  </si>
  <si>
    <t>Sont capables de préparer des entretiens, d’analyser les besoins des clients, de les conseiller avec justesse et de clore les entretiens avec succès (CIE)</t>
  </si>
  <si>
    <t>Sont capables de réagir de manière polie et professionnelle aux réclamations des clients puis de présenter et de réaliser des solutions appropriées (obligatoire)</t>
  </si>
  <si>
    <t>- répond aux demandes de clients
- pose des questions ouvertes pour clarifier les besoins
- les connaissances de base sont connues et identifiables</t>
  </si>
  <si>
    <t>- pose des questions ouvertes pour clarifier les besoins
- élabore des propositions de solution adaptées
- montre de l’intérêt envers son interlocuteur
- argumente de manière compréhensible
- réfute d’éventuelles oppositions
- définit la suite de la procédure</t>
  </si>
  <si>
    <t>- procède de manière structurée
- adapte ses réponses aux besoins concrets des clients, présente l’utilité pour le client
- atteint l’objectif fixé</t>
  </si>
  <si>
    <t>- prend note avec professionnalisme des demandes de son interlocuteur
- présente de possibles solutions
- trouve un consensus avec son interlocuteur</t>
  </si>
  <si>
    <t>Sont capables de tenir à jour les données relatives aux heures de travail, aux absences, au personnel et à la gestion des prestations sociales et des prestations salariales accessoires (optionnel)</t>
  </si>
  <si>
    <t>Sont capables de préparer de manière appropriée et efficace des séances et des manifestations à partir de leur planification jusqu’à leur clôture (obligatoire)</t>
  </si>
  <si>
    <t>Sont capables d’expliquer les caractéristiques, les particularités et les atouts des produits et services de leur entreprise à l’aide de documents et de modèles clairs (obligatoire)</t>
  </si>
  <si>
    <t>Sont capables d’expliquer les caractéristiques, les particularités et les atouts des produits et services des entreprises concurrentes les plus importantes à l’aide de comparaisons claires et précises (obligatoire)</t>
  </si>
  <si>
    <t>Sont capables d’expliquer à un profane les particularités et les aspects les plus importants de leur entreprise (obligatoire)</t>
  </si>
  <si>
    <t>Sont capables d’expliquer les caractéristiques et les développements importants de la branche dans laquelle leur entreprise est active en utilisant des outils appropriés (obligatoire)</t>
  </si>
  <si>
    <t>Sont capables de présenter les structures de leur formation ainsi que ses objectifs et ses différents éléments. Sont en outre capables de décrire les procédures de qualification de la partie entreprise (CIE)</t>
  </si>
  <si>
    <t>Sont capables de décrire sommairement les particularités de l’entreprise et de la branche (CIE)</t>
  </si>
  <si>
    <t>Sont capables de présenter les produits et les prestations de services de l’entreprise et de décrire les principaux produits de la concurrence (CIE)</t>
  </si>
  <si>
    <t>- utilise ses compétences professionnelles de manière ciblée
- procède de manière structurée</t>
  </si>
  <si>
    <t>- utilise de manière ciblée ses connaissances des produits et/ou services
- corrobore ses propres déclarations avec des documents ou des modèles appropriés</t>
  </si>
  <si>
    <t>- utilise de manière convaincante ses connaissances des produits et/ou services à l’aide de comparaisons claires et précises entre son entreprise et la concurrence
- utilise d’éventuels documents d’aide</t>
  </si>
  <si>
    <t>- utilise ses connaissances de l’entreprise de manière convaincante
- ses déclarations sont compréhensibles pour les profanes</t>
  </si>
  <si>
    <t xml:space="preserve">- utilise ses connaissances de la branche de manière convaincante
- ses déclarations sont compréhensibles pour les profanes
- utilise des documents d’aide </t>
  </si>
  <si>
    <t>- utilise ses connaissances de manière convaincante
- ses déclarations sont compréhensibles pour les profanes</t>
  </si>
  <si>
    <t>- explique les produits et/ou services de l’entreprise
- décrit les caractéristiques, les particularités et les atouts des principaux produits de la concurrence
- les connaissances de base sont connues et identifiables</t>
  </si>
  <si>
    <t>- explique la situation ou l’activité de manière compréhensible 
- répond aux questions, ne se dérobe pas 
- argumente de manière compréhensible
- utilise correctement ses connaissances professionnelles
- établit des liens avec son expérience professionnelle</t>
  </si>
  <si>
    <t>Sont capables de stocker le matériel et des marchandises dans les règles de l’art en respectant les directives de l’entreprise (optionnel)</t>
  </si>
  <si>
    <t>Sont capables d’organiser les livraisons de matériel / marchandises à la satisfaction de la clientèle (optionnel)</t>
  </si>
  <si>
    <t>Sont capables d’effectuer une gestion claire et transparente des données des clients en utilisant de manière ciblée les systèmes et les instruments de l’entreprise (obligatoire)</t>
  </si>
  <si>
    <t>Sont capables d’effectuer les travaux de manière appropriée et autonome lors de l’exécution des commandes et dans leurs rapports avec les partenaires commerciaux (obligatoire)</t>
  </si>
  <si>
    <t>Sont capables de comparer les résultats avec les objectifs visés, de tenir les carnets de commandes et de projets en cours et de mettre à jour les statistiques (obligatoire)</t>
  </si>
  <si>
    <t>Sont capables de traiter les réclamations des clients et de présenter des réclamations aux partenaires commerciaux (CIE)</t>
  </si>
  <si>
    <t>Sont capables d’effectuer leurs travaux en appliquant la méthode des six étapes (CIE)</t>
  </si>
  <si>
    <t>Sont capables d’analyser le marché et la situation conjoncturelle de leur entreprise dans des domaines centraux (optionnel)</t>
  </si>
  <si>
    <t>Sont capables d’utiliser de manière ciblée des instruments de marketing afin d’acquérir et de fidéliser des clients (optionnel)</t>
  </si>
  <si>
    <t>Sont capables d’établir des statistiques permettant d’évaluer les programmes d’acquisition et de fidélisation de la clientèle (optionnel)</t>
  </si>
  <si>
    <t>Sont capables de traiter les formalités d’engagement et de départ du personnel (optionnel)</t>
  </si>
  <si>
    <t>Sont capables de documenter et d’analyser leurs points forts à l’aide des objectifs de formation et de décrire les possibilités et les limites de leur développement professionnel (CIE)</t>
  </si>
  <si>
    <t>Sont capables d’ouvrir, d’administrer, de contrôler et de fermer la caisse consciencieusement et avec exactitude et de tenir le journal de caisse (optionnel)</t>
  </si>
  <si>
    <t>Sont capables d’exécuter la clôture annuelle ou trimestrielle des comptes et de préparer les coefficients économiques clés en vue de leur analyse et de leur évaluation (optionnel)</t>
  </si>
  <si>
    <t>Sont capables de rédiger correctement et de manière autonome des courriels, des notes, des lettres, des rapports, des textes pour Internet et des procès-verbaux (obligatoire)</t>
  </si>
  <si>
    <t>Sont capables de gérer correctement les données et les documents en utilisant un système de sauvegarde et d’archivage et en respectant les dispositions légales (obligatoire)</t>
  </si>
  <si>
    <t>Sont capables de gérer de manière appropriée le courrier entrant et sortant (lettres et paquets) (obligatoire)</t>
  </si>
  <si>
    <t>Sont capables d’exécuter des tâches de communication interne (lettres/bulletins d’information, panneau d’affichage, Intranet, journal d’entreprise) (obligatoire)</t>
  </si>
  <si>
    <t>Sont capables d’acquérir, d’entretenir et de gérer le mobilier, le matériel de bureau et les équipements de bureau (obligatoire)</t>
  </si>
  <si>
    <t>Chaque situation dure 15 minutes. Les candidats disposent de 5 minutes de temps de préparation pour le jeu de rôles.</t>
  </si>
  <si>
    <t>31,5 - 34</t>
  </si>
  <si>
    <t>28,5 - 31</t>
  </si>
  <si>
    <t>25,5 - 28</t>
  </si>
  <si>
    <t>22,5 - 25</t>
  </si>
  <si>
    <t>19,5 - 22</t>
  </si>
  <si>
    <t>16,5 - 19</t>
  </si>
  <si>
    <t>13,5 - 16</t>
  </si>
  <si>
    <t>10,5 - 13</t>
  </si>
  <si>
    <t>7,5 - 10</t>
  </si>
  <si>
    <t>6 - 7</t>
  </si>
  <si>
    <t>Compétences sociales et personnelles</t>
  </si>
  <si>
    <t>Compétence</t>
  </si>
  <si>
    <t>Critères</t>
  </si>
  <si>
    <t>Note</t>
  </si>
  <si>
    <t>LZ Titel</t>
  </si>
  <si>
    <t>LZ Text</t>
  </si>
  <si>
    <t xml:space="preserve">1.1.2.1 (obli) Traiter les demandes des clients </t>
  </si>
  <si>
    <t>Je traite les demandes des clients de manière appropriée en suivant les directives de l’entreprise. Ce faisant, j’exécute les tâches suivantes à la satisfaction des clients et dans le respect des règles de courtoisie : 
- réceptionner les demandes personnelles ou orales des clients 
- s’enquérir des besoins des clients 
- traiter les demandes des clients et y répondre moi-même pour les transmettre aux personnes compétentes 
- enregistrer les contacts avec la clientèle en utilisant les documents appropriés et en les rédigeant de manière claire.</t>
  </si>
  <si>
    <t>1.1.2.2 (obli) Mener des entretiens client</t>
  </si>
  <si>
    <t xml:space="preserve">Je mène des entretiens de vente ou de conseil avec amabilité et conviction tout en poursuivant des objectifs clairement définis. A cet effet, j’utilise de manière ciblée mes connaissances des produits et des services en procédant comme suit: 
- préparer l’entretien
- mener l’entretien (identifier les besoins des clients, présenter des variantes, présenter les avantages apportés par mes propres solutions, réfuter les éventuelles objections, fixer la suite des démarches) 
- documenter l’entretien et évaluer les résultats </t>
  </si>
  <si>
    <t xml:space="preserve">1.1.2.4 (CIE) Préparer et mener des entretiens avec les clients </t>
  </si>
  <si>
    <t>Je prépare les entretiens avec les clients et analyse leurs besoins en formulant des questions appropriées.
Je les conseille avec amabilité et conviction et mène l’entretien à bonne fin.</t>
  </si>
  <si>
    <t xml:space="preserve">1.1.3.3 (obli) Gérer les réclamations des clients </t>
  </si>
  <si>
    <t>Je réagis de manière polie et professionnelle aux réclamations des clients. Je présente d’abord des solutions au client, puis je m’entretiens de la procédure à suivre avec lui et avec mon supérieur. En cas de besoin, je mets en œuvre des solutions appropriées, vérifie l’effet des mesures prises et me renseigne si les clients sont satisfaits.</t>
  </si>
  <si>
    <t>1.1.7.3 (obli) Organiser des séances et des manifestations</t>
  </si>
  <si>
    <t xml:space="preserve">Je prépare des séances et des manifestations en exécutant les travaux ci-dessous de manière appropriée et efficace:
- planifier des séances et des manifestations 
- trouver et réserver des locaux 
- inviter les participants 
- préparer l’infrastructure 
- encadrer les participants 
- procéder aux évaluations 
- fournir de la documentation aux participants </t>
  </si>
  <si>
    <t>1.1.8.1 (obli) Utiliser ses connaissances des produits et des services</t>
  </si>
  <si>
    <t>A l’aide de documents et de modèles clairs, j’explique les caractéristiques, les particularités et les atouts des produits et services de mon entreprise tout en démontrant leur contribution au développement durable.
J’utilise ces connaissances de manière convaincante et ciblée dans le cadre du conseil à la clientèle, des processus de travail et des tâches administratives.</t>
  </si>
  <si>
    <t>1.1.8.2 (obli) Expliquer les produits et les services des concurrents</t>
  </si>
  <si>
    <t>Je montre les différences, les caractéristiques, les particularités et les atouts des produits et des services des principales entreprises concurrentes.</t>
  </si>
  <si>
    <t>1.1.8.3 (obli) Utiliser ses connaissances de l’entreprise</t>
  </si>
  <si>
    <t>J’explique à un profane les caractéristiques suivantes de mon entreprise : 
- groupes d’intérêts et leurs besoins 
- charte d’entreprise / philosophie / stratégie 
- contexte historique 
- forme juridique / rapports de propriété 
- structure organisationnelle 
- position sur le marché 
- principaux points forts de l’entreprise 
- standards en matière de gestion de la qualité
- contribution à la Corporate Social Responsibility (contribution au développement écologique et social durable)
Sur demande, je présente ces aspects de manière adaptée aux interlocuteurs en utilisant des outils appropriés.</t>
  </si>
  <si>
    <t>1.1.8.4 (obli) Utiliser ses connaissances de la branche</t>
  </si>
  <si>
    <t>Sur la base de documents et en utilisant les moyens auxiliaires appropriés, je décris les principales caractéristiques et les développements de la branche dans laquelle mon entreprise est active. 
Ce faisant, je tiens compte des aspects suivants:
- tailles et structures des entreprises
- structure de l’emploi 
- importance économique / régionale / sociale 
- situation de la concurrence 
- conditions cadres juridiques
- développements / tendances</t>
  </si>
  <si>
    <t>1.1.8.5 (CIE) Organisation de la formation initiale (introduction)</t>
  </si>
  <si>
    <t>Je présente l’organisation de ma formation ainsi que ses objectifs et ses différents éléments. Je décris en outre les procédures de qualification de la partie entreprise.</t>
  </si>
  <si>
    <t>1.1.8.6 (CIE) Connaissances de base sur l’entreprise et la branche</t>
  </si>
  <si>
    <t>Je décris sommairement les particularités de l’entreprise et de la branche. 
- les activités, les produits et l’image de mon entreprise.
- le secteur d’activité de mon entreprise.
- la différence entre la branche de formation et d’examens et le secteur d’activité de mon entreprise.
- les clients externes et leurs besoins.
- les clients internes et leurs besoins
- les exigences générales posées au sein de l’entreprise et dans le cadre des processus de travail</t>
  </si>
  <si>
    <t>1.1.8.7 (CIE) Connaissance approfondie des produits et des prestations de services de l’entreprise et de la concurrence</t>
  </si>
  <si>
    <t>Je présente les produits et les prestations de services de l’entreprise.
Je décris les principaux produits  de la concurrence, leurs caractéristiques, leurs particularités et leurs atouts.</t>
  </si>
  <si>
    <t>1.1.1.2 (opt) Stocker le matériel/les marchandises</t>
  </si>
  <si>
    <t>1.1.1.3 (opt) Livrer le matériel/les marchandises</t>
  </si>
  <si>
    <t>J’organise les livraisons de matériel/marchandises en respectant les directives de l’entreprise. A cette fin, j’exécute, j’accompagne ou je contrôle de manière autonome les étapes de travail suivantes:
- traiter les commandes
- préparer le matériel/les marchandises
- établir les documents de livraison</t>
  </si>
  <si>
    <t>1.1.4.1 (opt) Décrire le marché</t>
  </si>
  <si>
    <t>Je décris le marché de mon entreprise, notamment:
- la position de mon entreprise sur le marché 
- ses fournisseurs et ses fabricants 
- ses concurrents / ses intervenants externes / internes 
- ses clients / les utilisateurs de ses produits 
et je tiens compte des données de l’entreprise comme
- la distribution 
- les relations 
- les interfaces</t>
  </si>
  <si>
    <t>Je gère le stockage du matériel et des marchandises de manière appropriée. Ce faisant, j’exécute les travaux suivants avec compétence: 
- contrôler les livraisons et réclamer les marchandises manquantes
- entreposer les marchandises
- tenir à jour les stocks
- gérer les stocks
- établir l’inventaire</t>
  </si>
  <si>
    <t>1.1.4.2 (opt) Utiliser des instruments de marketing</t>
  </si>
  <si>
    <t>Afin d’acquérir ou de fidéliser des clients, j’utilise de manière ciblée les instruments de marketing requis au sein de l’entreprise. J’explique à un profane la cohérence entre les instruments utilisés et la stratégie de marketing de l’entreprise.</t>
  </si>
  <si>
    <t>1.1.4.3 (opt) Evaluer des mesures de marketing</t>
  </si>
  <si>
    <t>En utilisant les outils appropriés (p.ex. des statistiques, des évaluations) et en suivant des instructions, j’évalue les effets des diverses mesures d’acquisition et de fidélisation de la clientèle. A cette fin, je me base sur des critères tels que le nombre de clients fraîchement acquis et le développement du chiffre d’affaires obtenus avec les clients existants.</t>
  </si>
  <si>
    <t>Je calcule les coûts de fabrication et le prix de revient de produits et de services choisis en suivant des indications détaillées.
Je calcule le prix de vente en tenant compte des marges et j’explique les différences de résultats.</t>
  </si>
  <si>
    <t>1.1.5.1 (opt) S’occuper de l’entrée en fonction et du départ du personnel</t>
  </si>
  <si>
    <t>J’exécute, conformément aux directives de l’entreprise et aux dispositions légales, les éventuelles tâches suivantes:
- élaborer les mises au concours des postes en suivant des instructions 
- traiter des candidatures 
- établir des contrats de travail sur la base de modèles 
- rédiger des certificats de travail en suivant des instructions 
- administrer les documents pour les assurances sociales 
- accueillir les nouveaux collaborateurs</t>
  </si>
  <si>
    <t>1.1.5.2 (opt) Traiter les données de l’administration du personnel</t>
  </si>
  <si>
    <t>Je tiens à jour les données personnelles des employés ainsi que les données relatives à leurs heures de travail et à leurs absences. Je m’occupe de la gestion des prestations sociales et des prestations salariales complémentaires.</t>
  </si>
  <si>
    <t>1.1.6.2 (opt) Gérer la caisse</t>
  </si>
  <si>
    <t>Je gère la caisse consciencieusement et avec exactitude. J’ouvre, je gère, je contrôle la caisse et j’en effectue la clôture. Je tiens le journal de la caisse. 
En cas d’irrégularités, je prends les mesures prévues et j’informe mon supérieur.</t>
  </si>
  <si>
    <t>1.1.6.3 (opt) Participer à la clôture des comptes</t>
  </si>
  <si>
    <t>Lors de la clôture trimestrielle et/ou annuelle des comptes, j’exécute les tâches ci-dessous en suivant des instructions : 
- établir des régularisations 
- établir des inventaires 
- comparer les comptes 
- comparer l’état souhaité et l’état actuel</t>
  </si>
  <si>
    <t>J’achète du matériel, des marchandises et/ou des prestations de service conformément aux directives de l’entreprise et aux dispositions légales et j’exécute les tâches suivantes dans les règles de l’art:
- demander des offres et les comparer 
- se renseigner sur les conditions et les délais de livraison
- commander le matériel / les marchandises
- contrôler les livraisons
- réclamer en cas de livraison erronée, corriger l’erreur ou refuser la marchandise 
- vérifier et comptabiliser les factures des fournisseurs</t>
  </si>
  <si>
    <t>1.1.2.1 (obli) Traiter les demandes des clients</t>
  </si>
  <si>
    <t>Je traite les demandes des clients de manière appropriée en suivant les directives de l’entreprise. Ce faisant, j’exécute les tâches suivantes à la satisfaction des clients et dans le respect des règles de courtoisie:
- réceptionner les demandes personnelles ou orales des clients 
- s’enquérir des besoins des clients 
- traiter les demandes des clients et y répondre moi-même pour les transmettre aux personnes compétentes 
- enregistrer les contacts avec la clientèle en utilisant les documents appropriés et en les rédigeant de manière claire.</t>
  </si>
  <si>
    <t>Je mène des entretiens de vente ou de conseil avec amabilité et conviction tout en poursuivant des objectifs clairement définis. A cet effet, j’utilise de manière ciblée mes connaissances des produits et des services en procédant comme suit:
- préparer l’entretien
- mener l’entretien (identifier les besoins des clients, présenter des variantes, présenter les avantages apportés par mes propres solutions, réfuter les éventuelles objections, fixer la suite des démarches) 
- documenter l’entretien et évaluer les résultats</t>
  </si>
  <si>
    <t xml:space="preserve">1.1.2.3 (obli) Gérer les informations des clients </t>
  </si>
  <si>
    <t>Je suis en mesure d’effectuer une gestion claire et transparente des informations et des données relatives aux clients en utilisant de manière ciblée les systèmes et les outils dont dispose l’entreprise. J’accomplis les travaux suivants:
- analyser les informations relatives aux clients et aux groupes de clients 
- saisir, structurer, classer et mettre à jour les données relatives aux clients
- évaluer les contacts avec les clients
Je traite les données sensibles en toute confidentialité tout en respectant les dispositions légales et les directives de l’entreprise.</t>
  </si>
  <si>
    <t>1.1.2.4 (CIE) Préparer et mener des entretiens avec les clients</t>
  </si>
  <si>
    <t>1.1.3.1 (obli) Exécuter les commandes</t>
  </si>
  <si>
    <t>Lors de l’exécution des commandes des clients ou des partenaires commerciaux, j’effectue de manière appropriée et autonome les travaux suivants:
- répondre aux demandes d’offre
- établir des offres
- saisir les données relatives aux clients et aux commandes 
- établir les confirmations de commande
- traiter et exécuter les commandes
- assurer le déroulement correct des commandes 
Je garantis que les clients bénéficient à leur pleine et entière satisfaction de tous les produits et services fournis par mon entreprise (que ce soient les siens propres ou ceux qu’elle a acquis auprès d’une entreprise tierce). 
Je traite les données sensibles en toute confidentialité en respectant les dispositions légales et les directives de l’entreprise.</t>
  </si>
  <si>
    <t>1.1.3.2 (obli) Evaluer les résultats</t>
  </si>
  <si>
    <t>J’évalue les résultats des mandats ou des projets selon les directives de l’entreprise et j’effectue les tâches suivantes dans les règles de l’art:
- documenter l’état des mandats ou des projets 
- tenir à jour les délais et les coûts
- établir des comparaisons entre l’état souhaité et l’état actuel</t>
  </si>
  <si>
    <t>1.1.3.3 (obli) Gérer les réclamations des clients</t>
  </si>
  <si>
    <t>1.1.3.4 (CIE) Présenter des réclamations contre des partenaires commerciaux</t>
  </si>
  <si>
    <t>Je décris comment il faut 
- accueillir et traiter des réclamations de la part de clients. 
- adresser des réclamations à l’encontre de partenaires commerciaux.</t>
  </si>
  <si>
    <t>1.1.3.5 (CIE) Exécuter des commandes à l’aide de la méthode des 6 étapes</t>
  </si>
  <si>
    <t>J’exécute les commandes à l’aide de la méthode des 6 étapes.
Je démontre la fonction et l’utilité de chacune des 6 étapes en employant des techniques et des instruments qui garantissent leur bon déroulement.</t>
  </si>
  <si>
    <t>1.1.5.3 (CIE) Capacité d’apprentissage dans les domaines de l’automarketing et du développement du personnel</t>
  </si>
  <si>
    <t>Je documente et j’analyse mes forces à l’aide des objectifs de formation et décris les possibilités et les limites de mon développement professionnel.</t>
  </si>
  <si>
    <t>J’exécute les travaux de comptabilité ci-dessous en suivant des instructions et en utilisant les documents et les outils informatiques appropriés : 
- établir et tenir à jour la comptabilité des débiteurs numérique ou papier
- tenir à jour la comptabilité des créanciers numérique ou papier
- comptabiliser les pièces justificatives 
- traiter les erreurs de calcul et de comptabilisation 
- traiter les rappels et les poursuites</t>
  </si>
  <si>
    <t>1.1.7.1 (obli) Traiter des documents</t>
  </si>
  <si>
    <t>Je rédige correctement et de manière autonome différents documents en suivant des instructions, notamment:
- des courriels 
- des notes 
- des lettres 
- des rapports 
- des textes pour des sites Internet 
- des procès-verbaux</t>
  </si>
  <si>
    <t>1.1.7.2 (obli) Administrer les données et les documents</t>
  </si>
  <si>
    <t>Je gère correctement les données et les documents. J’utilise à cet effet le système de sauvegarde, de protection et d’archivage des données de mon entreprise en respectant ses directives et les dispositions légales.</t>
  </si>
  <si>
    <t>Je prépare des séances et des manifestations en exécutant les travaux ci-dessous de manière appropriée et efficace:
- planifier des séances et des manifestations 
- trouver et réserver des locaux 
- inviter les participants 
- préparer l’infrastructure 
- encadrer les participants 
- procéder aux évaluations 
- fournir de la documentation aux participants</t>
  </si>
  <si>
    <t>1.1.7.4 (obli) S’occuper du courrier et des colis</t>
  </si>
  <si>
    <t>Je m’occupe du courrier entrant et sortant. Pour ce qui est des lettres et des colis, j’effectue consciencieusement les travaux suivants:
- réception 
- tri 
- distribution (ouvert, non ouvert) 
- emballage 
- envoi</t>
  </si>
  <si>
    <t>1.1.7.5 (obli) Utiliser des outils de communication interne</t>
  </si>
  <si>
    <t xml:space="preserve">Sur la base des directives de l’entreprise et des outils mis à disposition par celle-ci, je m’occupe de la communication interne, notamment:
- des lettres / bulletins d’information
- du panneau d’affichage 
- d’Intranet, du journal d’entreprise
- des réunions d’équipes
- des communications internes </t>
  </si>
  <si>
    <t>1.1.7.6 (obli) Acquérir et gérer les équipements de bureau et le matériel de consommation</t>
  </si>
  <si>
    <t>Je m’occupe de l’acquisition du mobilier, du matériel de consommation et des équipements de bureau conformément aux directives de l’entreprise. Je veille à leur entretien et je les gère de manière appropriée en suivant ces mêmes directives.</t>
  </si>
  <si>
    <t>Texte:</t>
  </si>
  <si>
    <t xml:space="preserve">Page </t>
  </si>
  <si>
    <t xml:space="preserve"> sur </t>
  </si>
  <si>
    <t>Erkennung</t>
  </si>
  <si>
    <t>Titelblatt</t>
  </si>
  <si>
    <t>Rollenspiel K</t>
  </si>
  <si>
    <t>Rollenspiel Pex</t>
  </si>
  <si>
    <t>Rollenspiel Pex Z</t>
  </si>
  <si>
    <t>Rollenspiel P</t>
  </si>
  <si>
    <t>Fachgespräch PEX</t>
  </si>
  <si>
    <t>Fachgespräch PEX Z</t>
  </si>
  <si>
    <t>Fachgespräch P</t>
  </si>
  <si>
    <t>Zählen</t>
  </si>
  <si>
    <t>Komplett</t>
  </si>
  <si>
    <t>- Emet des oppositions, apporte de nouveaux aspects et/ou émet des critiques. (Réagit aux oppositions, prend position sur les nouveaux aspects, montre comment utiliser les critiques.)
- Propose des processus alternatifs. (Evalue la proposition.)
- Amène dans la discussion des changements concrets du contexte, des conditions cadres et des processus. (Evalue les conséquences auxquelles s’attendre en raison de ces changements.)
- Se renseigne sur des solutions possibles pour l’optimisation d’un processus (par ex. augmentation de l’efficacité, économies, etc.). (Emet des propositions de solutions et présente les effets et les conséquences auxquels s’attendre.)
- Se renseigne sur des sources d’erreurs possibles ou montre des sources d’erreurs concrètes possibles.
(Evalue les effets sur le processus de travail et montre comment éviter les erreurs.)
- Thématise une situation concrète exigeante issue du quotidien professionnel, des dépendances ou des recoupements importants. (Analyse et évalue la situation et les dépendances ou les recoupements, présente des possibilités d’action et établit un lien avec son expérience professionnelle.)</t>
  </si>
  <si>
    <t>Jeu de rôles – candidat/e</t>
  </si>
  <si>
    <t xml:space="preserve">Jeu de rôles – rôle de l’expert </t>
  </si>
  <si>
    <t>Jeu de rôles – procès-verbal</t>
  </si>
  <si>
    <t xml:space="preserve">Entretien professionnel – procès-verbal </t>
  </si>
  <si>
    <t>Entretien professionnel – procès-verbal</t>
  </si>
  <si>
    <t>Les candidat-e-s doivent être informé-e-s au début de l’entretien des objectifs évaluateurs retenus.</t>
  </si>
  <si>
    <t>Auto-évaluation (Les compétences doivent être évaluées de manière appropriée pendant l’entretien) :</t>
  </si>
  <si>
    <t>Deux situations d’entretien sont organisées : un jeu de rôles et un entretien professionnel.</t>
  </si>
  <si>
    <t xml:space="preserve">Sont évaluées dans le cadre du jeu de rôles : </t>
  </si>
  <si>
    <t xml:space="preserve">Sont évaluées dans le cadre de l’entretien professionnel : </t>
  </si>
  <si>
    <t xml:space="preserve">Les feuilles sont exploitées dans leur intégralité. Selon les réglages de base pour les classeurs au sein de la version Excel utilisée, les marges de chacune des feuilles doivent être corrigées comme suit : </t>
  </si>
  <si>
    <t>Numéro candidat/e :</t>
  </si>
  <si>
    <t>Echelle de notes :</t>
  </si>
  <si>
    <t>Somme points atteints :</t>
  </si>
  <si>
    <t>Note :</t>
  </si>
  <si>
    <t>Nom / prénom :</t>
  </si>
  <si>
    <t>Entreprise :</t>
  </si>
  <si>
    <t>Date / heure :</t>
  </si>
  <si>
    <t>de :</t>
  </si>
  <si>
    <t>à :</t>
  </si>
  <si>
    <t>Notes :</t>
  </si>
  <si>
    <t>Impression générale :</t>
  </si>
  <si>
    <t>Compétence prof./méthodologique 1 :</t>
  </si>
  <si>
    <t>Compétence prof./méthodologique 2 :</t>
  </si>
  <si>
    <t>Compétence sociale et personnelle :</t>
  </si>
  <si>
    <t>Note finale :</t>
  </si>
  <si>
    <t>Somme :</t>
  </si>
  <si>
    <t>Date :</t>
  </si>
  <si>
    <t>Signatures :</t>
  </si>
  <si>
    <t>Candidat/e (Nom / Prénom) :</t>
  </si>
  <si>
    <t>Veuillez observer les points suivants :</t>
  </si>
  <si>
    <t xml:space="preserve">Sujet : </t>
  </si>
  <si>
    <t>Moyens auxiliaires :</t>
  </si>
  <si>
    <t>Tâche :</t>
  </si>
  <si>
    <t>Les compétences ci-après sont évaluées :</t>
  </si>
  <si>
    <t>Compétence professionnelle/méthodologique 1 :</t>
  </si>
  <si>
    <t>Compétence professionnelle/méthodologique 2 :</t>
  </si>
  <si>
    <t>Candidat/e :</t>
  </si>
  <si>
    <t>- adopte un comportement axé sur le client, ne s’obstine pas sur son propre point de vue
- présente une capacité à communiquer élevée (par ex. : établit un contact visuel, écoute attentivement et prend des notes, résume la discussion à la fin)
- fait preuve de civilité (par ex. : accueille et prend congé de son interlocuteur de manière polie, communique de manière professionnelle)
- utilise ses propres expériences</t>
  </si>
  <si>
    <t>Propositions :</t>
  </si>
  <si>
    <t>Examen final « Pratique professionnelle – oral »</t>
  </si>
  <si>
    <t>Contexte/Situation :</t>
  </si>
  <si>
    <t>Nous vous souhaitons plein succès !</t>
  </si>
  <si>
    <t>Rôle de l’expert à l’examen :</t>
  </si>
  <si>
    <t>Rôle de l’expert à l’examen – Suite :</t>
  </si>
  <si>
    <t>Points de discussion ; conduite de l’entretien par l’expert-e (exigences posées aux candidats) :</t>
  </si>
  <si>
    <t>Points de discussion ; conduite de l’entretien par l’expert-e (exigences posées aux candidats) – Suite :</t>
  </si>
  <si>
    <r>
      <t xml:space="preserve">Si l’ensemble du classeur est imprimé en une fois, les pages sont numérotées de manière consécutive. Lors de l’impression du classeur intier, les feuilles supplémentaires « Jeu de rôles_expert_suite » et « Entretien prof._expert_suite » sont automatiquement imprimées, même si elles n’ont pas été remplies. </t>
    </r>
    <r>
      <rPr>
        <b/>
        <sz val="12"/>
        <color theme="1"/>
        <rFont val="Arial Narrow"/>
        <family val="2"/>
      </rPr>
      <t>Recommandation : Imprimer chaque feuille séparément afin que la numérotation des pages soit respectée.</t>
    </r>
  </si>
  <si>
    <r>
      <rPr>
        <b/>
        <sz val="12"/>
        <color theme="1"/>
        <rFont val="Arial Narrow"/>
        <family val="2"/>
      </rPr>
      <t>Orthographe</t>
    </r>
    <r>
      <rPr>
        <sz val="12"/>
        <color theme="1"/>
        <rFont val="Arial Narrow"/>
        <family val="2"/>
      </rPr>
      <t xml:space="preserve">
Les différentes feuilles du classeur sont protégées. Il n’est donc pas possible d’utiliser le correcteur orthographique. 
Conseil : Saisissez vos blocs de texte dans Word, contrôlez l’orthographe puis insérez-les dans la cellule correspondante dans Excel.</t>
    </r>
  </si>
  <si>
    <r>
      <rPr>
        <b/>
        <sz val="12"/>
        <color theme="1"/>
        <rFont val="Arial Narrow"/>
        <family val="2"/>
      </rPr>
      <t>Insertion de texte</t>
    </r>
    <r>
      <rPr>
        <sz val="12"/>
        <color theme="1"/>
        <rFont val="Arial Narrow"/>
        <family val="2"/>
      </rPr>
      <t xml:space="preserve">
Le texte peut être copié dans la barre de formule. Cette dernière peut être agrandie. =&gt; cf. copie d’écran ci-dessous. Vous pouvez adapter la police comme vous l’entendez.</t>
    </r>
  </si>
  <si>
    <t xml:space="preserve">Les feuilles de calcul ci-après doivent être complétées pour le jeu de rôles :
- «Jeu de rôles_candidat» (document pour les candidat-e-s pendant le temps de préparation)
- «Jeu de rôles_expert» (rôle de l’expert-e à l’examen défini pour la situation d’entretien)
- «Jeu de rôles_procès-verbal» </t>
  </si>
  <si>
    <t>Les feuilles de calcul ci-après doivent être complétées pour l’entretien professionnel :
- «Entretien prof._expert»
- «Entretien prof._candidat»</t>
  </si>
  <si>
    <t>Pour chacune des deux situations d’entretien, nous avons ajouté une feuille supplémentaire facultative à l’intention des experts. Si vous n’avez pas assez de place dans le champ à votre disposition dans la feuille «Jeu de rôles_expert» ou «Entretien prof._expert», vous pouvez utiliser la deuxième feuille. Dès que vous écrivez du texte dans les champs des feuilles supplémentaires, le numéro de page est adapté.</t>
  </si>
  <si>
    <t xml:space="preserve">Trois notes partielles peuvent être atteintes pour chaque situation d’entretien. L’échelle de notes comprend uniquement des notes entières et des demi-notes. Les notes atteintes sont consignées dans la feuille «Page de titre_Résumé». Veuillez formuler une impression générale pour tous les candidat-e-s. Cette impression générale parachève le procès-verbal d’examen. </t>
  </si>
  <si>
    <t>Pour des informations détaillées sur la structure de l’examen oral, veuillez vous référer à la «Directive pour les experts aux examens». D’autres informations sont également à votre disposition sur la plate-forme internet «Konvink», pour laquelle tous les expertes et  experts aux examens ont reçu un login.</t>
  </si>
  <si>
    <r>
      <t xml:space="preserve">Procès-verbal concernant l’examen final « Pratique professionnelle – oral », </t>
    </r>
    <r>
      <rPr>
        <b/>
        <sz val="14"/>
        <color rgb="FFFF0000"/>
        <rFont val="Arial Narrow"/>
        <family val="2"/>
      </rPr>
      <t>Catalogue d’objectifs évaluateurs 2017</t>
    </r>
  </si>
  <si>
    <t>1.1.1.1 (opt)</t>
  </si>
  <si>
    <t>Sont capables d’acquérir du matériel et des marchandises conformément aux directives de l’entreprise et aux dispositions légales (optionnel)</t>
  </si>
  <si>
    <t>1.1.1.1 (opt) Acquérir du matériel, des marchandises ainsi que des prestations de tiers</t>
  </si>
  <si>
    <t>1.1.4.4 (opt)</t>
  </si>
  <si>
    <t>Sont capables de calculer les coûts de fabrication, le prix de revient et la marge de produits choisis en suivant des indications détaillées (optionnel)</t>
  </si>
  <si>
    <t>1.1.4.4 (opt) Calculer les prix des produits et des services</t>
  </si>
  <si>
    <t>1.1.6.1 (opt)</t>
  </si>
  <si>
    <t>Sont capables de traiter de manière appropriée les factures entrantes et sortantes (optionnel)</t>
  </si>
  <si>
    <t>1.1.6.1 (opt) Traiter les factures entrantes et sortantes</t>
  </si>
  <si>
    <t>1.1.3.6 (CIE)</t>
  </si>
  <si>
    <t>Sont capables d’organiser la communication et la collaboration au sein de leurs entreprise avec succès (CIE)</t>
  </si>
  <si>
    <t>1.1.3.6 (CIE) Communication et collaboration au sein de l’entreprise</t>
  </si>
  <si>
    <t>Je suis en mesure d’organiser la communication et la collaboration au sein de mon entreprise avec succès et de manière adaptée à la situation. A cette fin, je coopère avec mes supérieurs, d’autres collaborateurs ou services afin de coordonner les travaux, répondre aux exigences des clients, résoudre des problèmes ou développer des solutions au sein de mon 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</si>
</sst>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Narrow"/>
      <family val="2"/>
    </font>
    <font>
      <sz val="10"/>
      <name val="Arial"/>
      <family val="2"/>
    </font>
    <font>
      <sz val="11"/>
      <color theme="1"/>
      <name val="Arial Narrow"/>
      <family val="2"/>
    </font>
    <font>
      <b/>
      <sz val="14"/>
      <color theme="1"/>
      <name val="Arial Narrow"/>
      <family val="2"/>
    </font>
    <font>
      <b/>
      <sz val="10"/>
      <name val="Arial Narrow"/>
      <family val="2"/>
    </font>
    <font>
      <sz val="14"/>
      <color theme="1"/>
      <name val="Arial Narrow"/>
      <family val="2"/>
    </font>
    <font>
      <sz val="10"/>
      <name val="Arial Narrow"/>
      <family val="2"/>
    </font>
    <font>
      <sz val="10"/>
      <color theme="1"/>
      <name val="Arial Narrow"/>
      <family val="2"/>
    </font>
    <font>
      <b/>
      <sz val="12"/>
      <color theme="1"/>
      <name val="Arial Narrow"/>
      <family val="2"/>
    </font>
    <font>
      <sz val="12"/>
      <name val="Arial Narrow"/>
      <family val="2"/>
    </font>
    <font>
      <sz val="11"/>
      <color rgb="FFFF0000"/>
      <name val="Arial Narrow"/>
      <family val="2"/>
    </font>
    <font>
      <b/>
      <sz val="9"/>
      <color indexed="81"/>
      <name val="Arial"/>
      <family val="2"/>
    </font>
    <font>
      <sz val="9"/>
      <color indexed="81"/>
      <name val="Arial"/>
      <family val="2"/>
    </font>
    <font>
      <sz val="10"/>
      <color theme="1"/>
      <name val="Calibri"/>
      <family val="2"/>
      <scheme val="minor"/>
    </font>
    <font>
      <sz val="9"/>
      <color indexed="81"/>
      <name val="Tahoma"/>
      <family val="2"/>
    </font>
    <font>
      <b/>
      <sz val="9"/>
      <color indexed="81"/>
      <name val="Tahoma"/>
      <family val="2"/>
    </font>
    <font>
      <sz val="20"/>
      <color theme="1"/>
      <name val="Arial Narrow"/>
      <family val="2"/>
    </font>
    <font>
      <b/>
      <sz val="11"/>
      <color theme="1"/>
      <name val="Arial Narrow"/>
      <family val="2"/>
    </font>
    <font>
      <b/>
      <sz val="11"/>
      <color theme="0"/>
      <name val="Calibri"/>
      <family val="2"/>
      <scheme val="minor"/>
    </font>
    <font>
      <b/>
      <sz val="10"/>
      <color theme="1"/>
      <name val="Arial Narrow"/>
      <family val="2"/>
    </font>
    <font>
      <sz val="11"/>
      <color rgb="FF9C0006"/>
      <name val="Calibri"/>
      <family val="2"/>
      <scheme val="minor"/>
    </font>
    <font>
      <u/>
      <sz val="10"/>
      <color theme="1"/>
      <name val="Arial Narrow"/>
      <family val="2"/>
    </font>
    <font>
      <b/>
      <sz val="10"/>
      <color rgb="FFFF0000"/>
      <name val="Arial Narrow"/>
      <family val="2"/>
    </font>
    <font>
      <sz val="12"/>
      <color rgb="FFFF0000"/>
      <name val="Arial Narrow"/>
      <family val="2"/>
    </font>
    <font>
      <b/>
      <sz val="14"/>
      <color rgb="FFFF0000"/>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7CE"/>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diagonal/>
    </border>
    <border>
      <left/>
      <right/>
      <top style="thin">
        <color theme="0" tint="-0.499984740745262"/>
      </top>
      <bottom style="thin">
        <color theme="0" tint="-0.499984740745262"/>
      </bottom>
      <diagonal/>
    </border>
    <border>
      <left/>
      <right/>
      <top/>
      <bottom style="thin">
        <color theme="0" tint="-0.24994659260841701"/>
      </bottom>
      <diagonal/>
    </border>
    <border>
      <left style="thin">
        <color theme="0" tint="-0.499984740745262"/>
      </left>
      <right style="thin">
        <color theme="0" tint="-0.499984740745262"/>
      </right>
      <top/>
      <bottom/>
      <diagonal/>
    </border>
  </borders>
  <cellStyleXfs count="3">
    <xf numFmtId="0" fontId="0" fillId="0" borderId="0"/>
    <xf numFmtId="0" fontId="2" fillId="0" borderId="0"/>
    <xf numFmtId="0" fontId="21" fillId="9" borderId="0" applyNumberFormat="0" applyBorder="0" applyAlignment="0" applyProtection="0"/>
  </cellStyleXfs>
  <cellXfs count="199">
    <xf numFmtId="0" fontId="0" fillId="0" borderId="0" xfId="0"/>
    <xf numFmtId="49" fontId="0" fillId="0" borderId="0" xfId="0" applyNumberFormat="1" applyAlignment="1">
      <alignment wrapText="1"/>
    </xf>
    <xf numFmtId="0" fontId="3" fillId="0" borderId="0" xfId="0" applyFont="1"/>
    <xf numFmtId="0" fontId="3" fillId="0" borderId="0" xfId="0" applyFont="1" applyAlignment="1">
      <alignment horizontal="center"/>
    </xf>
    <xf numFmtId="0" fontId="1" fillId="0" borderId="0" xfId="0" applyFont="1"/>
    <xf numFmtId="0" fontId="11" fillId="0" borderId="0" xfId="0" applyFont="1"/>
    <xf numFmtId="0" fontId="3" fillId="2" borderId="0" xfId="0" applyFont="1" applyFill="1"/>
    <xf numFmtId="0" fontId="8" fillId="0" borderId="0" xfId="0" applyFont="1"/>
    <xf numFmtId="0" fontId="3" fillId="0" borderId="0" xfId="0" applyFont="1" applyAlignment="1">
      <alignment vertical="top"/>
    </xf>
    <xf numFmtId="0" fontId="1" fillId="0" borderId="0" xfId="0" applyFont="1" applyAlignment="1">
      <alignment vertical="center"/>
    </xf>
    <xf numFmtId="0" fontId="1" fillId="0" borderId="0" xfId="0" applyFont="1" applyAlignment="1">
      <alignment vertical="top" wrapText="1"/>
    </xf>
    <xf numFmtId="0" fontId="3" fillId="5" borderId="0" xfId="0" applyFont="1" applyFill="1"/>
    <xf numFmtId="0" fontId="1" fillId="0" borderId="0" xfId="0" applyFont="1" applyAlignment="1">
      <alignment wrapText="1"/>
    </xf>
    <xf numFmtId="0" fontId="0" fillId="0" borderId="0" xfId="0" applyAlignment="1">
      <alignment wrapText="1"/>
    </xf>
    <xf numFmtId="0" fontId="6" fillId="0" borderId="0" xfId="0" applyFont="1"/>
    <xf numFmtId="0" fontId="6" fillId="0" borderId="16" xfId="0" applyFont="1" applyBorder="1" applyAlignment="1">
      <alignment horizontal="center"/>
    </xf>
    <xf numFmtId="0" fontId="6" fillId="0" borderId="20" xfId="0" applyFont="1" applyBorder="1"/>
    <xf numFmtId="0" fontId="1" fillId="0" borderId="0" xfId="0" applyFont="1" applyAlignment="1">
      <alignment horizontal="left"/>
    </xf>
    <xf numFmtId="0" fontId="10" fillId="0" borderId="0" xfId="0" applyFont="1" applyAlignment="1">
      <alignment wrapText="1"/>
    </xf>
    <xf numFmtId="0" fontId="0" fillId="0" borderId="15" xfId="0" applyBorder="1"/>
    <xf numFmtId="0" fontId="0" fillId="0" borderId="16" xfId="0" applyBorder="1"/>
    <xf numFmtId="0" fontId="0" fillId="0" borderId="14" xfId="0" applyBorder="1"/>
    <xf numFmtId="0" fontId="0" fillId="0" borderId="21" xfId="0" applyBorder="1"/>
    <xf numFmtId="0" fontId="0" fillId="0" borderId="20" xfId="0" applyBorder="1"/>
    <xf numFmtId="0" fontId="0" fillId="5" borderId="21" xfId="0" applyFill="1" applyBorder="1"/>
    <xf numFmtId="0" fontId="0" fillId="0" borderId="19" xfId="0" applyBorder="1"/>
    <xf numFmtId="0" fontId="0" fillId="5" borderId="0" xfId="0" applyFill="1"/>
    <xf numFmtId="0" fontId="8" fillId="5" borderId="21" xfId="0" applyFont="1" applyFill="1" applyBorder="1" applyAlignment="1">
      <alignment horizontal="center" vertical="center" wrapText="1"/>
    </xf>
    <xf numFmtId="0" fontId="0" fillId="0" borderId="17" xfId="0" applyBorder="1"/>
    <xf numFmtId="0" fontId="8" fillId="5" borderId="0" xfId="0" applyFont="1" applyFill="1" applyAlignment="1">
      <alignment vertical="top" wrapText="1"/>
    </xf>
    <xf numFmtId="0" fontId="4" fillId="0" borderId="0" xfId="0" applyFont="1"/>
    <xf numFmtId="0" fontId="0" fillId="0" borderId="18" xfId="0" applyBorder="1"/>
    <xf numFmtId="0" fontId="3" fillId="0" borderId="0" xfId="0" applyFont="1" applyAlignment="1">
      <alignment horizontal="right"/>
    </xf>
    <xf numFmtId="0" fontId="1" fillId="0" borderId="0" xfId="0" applyFont="1" applyAlignment="1">
      <alignment horizontal="right"/>
    </xf>
    <xf numFmtId="0" fontId="4" fillId="0" borderId="0" xfId="0" applyFont="1" applyAlignment="1">
      <alignment horizontal="left"/>
    </xf>
    <xf numFmtId="49" fontId="8" fillId="0" borderId="0" xfId="0" applyNumberFormat="1" applyFont="1" applyAlignment="1">
      <alignment horizontal="left" vertical="top" wrapText="1"/>
    </xf>
    <xf numFmtId="0" fontId="6" fillId="0" borderId="0" xfId="0" applyFont="1" applyAlignment="1">
      <alignment horizontal="right"/>
    </xf>
    <xf numFmtId="0" fontId="14" fillId="0" borderId="0" xfId="0" applyFont="1" applyAlignment="1">
      <alignment horizontal="left" vertical="top"/>
    </xf>
    <xf numFmtId="0" fontId="1" fillId="5" borderId="0" xfId="0" applyFont="1" applyFill="1" applyAlignment="1">
      <alignment horizontal="right"/>
    </xf>
    <xf numFmtId="0" fontId="1" fillId="0" borderId="17" xfId="0" applyFont="1" applyBorder="1" applyAlignment="1">
      <alignment horizontal="right"/>
    </xf>
    <xf numFmtId="0" fontId="1" fillId="0" borderId="18" xfId="0" applyFont="1" applyBorder="1" applyAlignment="1">
      <alignment horizontal="right"/>
    </xf>
    <xf numFmtId="0" fontId="5" fillId="0" borderId="0" xfId="0" applyFont="1"/>
    <xf numFmtId="0" fontId="18" fillId="0" borderId="0" xfId="0" applyFont="1"/>
    <xf numFmtId="0" fontId="0" fillId="8" borderId="22" xfId="0" applyFill="1" applyBorder="1"/>
    <xf numFmtId="0" fontId="0" fillId="8" borderId="23" xfId="0" applyFill="1" applyBorder="1" applyAlignment="1">
      <alignment wrapText="1"/>
    </xf>
    <xf numFmtId="0" fontId="0" fillId="0" borderId="25" xfId="0" applyBorder="1"/>
    <xf numFmtId="0" fontId="19" fillId="7" borderId="26" xfId="0" applyFont="1" applyFill="1" applyBorder="1"/>
    <xf numFmtId="0" fontId="19" fillId="7" borderId="27" xfId="0" applyFont="1" applyFill="1" applyBorder="1" applyAlignment="1">
      <alignment wrapText="1"/>
    </xf>
    <xf numFmtId="0" fontId="0" fillId="8" borderId="26" xfId="0" applyFill="1" applyBorder="1"/>
    <xf numFmtId="0" fontId="0" fillId="8" borderId="27" xfId="0" applyFill="1" applyBorder="1" applyAlignment="1">
      <alignment wrapText="1"/>
    </xf>
    <xf numFmtId="0" fontId="0" fillId="0" borderId="26" xfId="0" applyBorder="1"/>
    <xf numFmtId="0" fontId="0" fillId="0" borderId="27" xfId="0" applyBorder="1" applyAlignment="1">
      <alignment wrapText="1"/>
    </xf>
    <xf numFmtId="0" fontId="19" fillId="7" borderId="29" xfId="0" applyFont="1" applyFill="1" applyBorder="1"/>
    <xf numFmtId="0" fontId="0" fillId="8" borderId="29" xfId="0" applyFill="1" applyBorder="1"/>
    <xf numFmtId="0" fontId="0" fillId="0" borderId="29" xfId="0" applyBorder="1"/>
    <xf numFmtId="0" fontId="0" fillId="0" borderId="0" xfId="0" applyAlignment="1">
      <alignment horizontal="right"/>
    </xf>
    <xf numFmtId="0" fontId="6" fillId="5" borderId="0" xfId="0" applyFont="1" applyFill="1" applyAlignment="1">
      <alignment vertical="center"/>
    </xf>
    <xf numFmtId="0" fontId="6" fillId="0" borderId="21" xfId="0" applyFont="1" applyBorder="1"/>
    <xf numFmtId="0" fontId="1" fillId="0" borderId="21" xfId="0" applyFont="1" applyBorder="1"/>
    <xf numFmtId="0" fontId="8" fillId="0" borderId="0" xfId="0" applyFont="1" applyAlignment="1">
      <alignment horizontal="right"/>
    </xf>
    <xf numFmtId="14" fontId="20" fillId="0" borderId="0" xfId="0" applyNumberFormat="1" applyFont="1" applyAlignment="1">
      <alignment horizontal="left"/>
    </xf>
    <xf numFmtId="14" fontId="8" fillId="0" borderId="0" xfId="0" applyNumberFormat="1" applyFont="1" applyAlignment="1">
      <alignment horizontal="right"/>
    </xf>
    <xf numFmtId="20" fontId="20" fillId="0" borderId="0" xfId="0" applyNumberFormat="1" applyFont="1" applyAlignment="1">
      <alignment horizontal="left"/>
    </xf>
    <xf numFmtId="0" fontId="8" fillId="0" borderId="0" xfId="0" applyFont="1" applyAlignment="1">
      <alignment vertical="center" wrapText="1"/>
    </xf>
    <xf numFmtId="0" fontId="14" fillId="0" borderId="0" xfId="0" applyFont="1" applyAlignment="1">
      <alignment vertical="center" wrapText="1"/>
    </xf>
    <xf numFmtId="0" fontId="19" fillId="7" borderId="27" xfId="0" applyFont="1" applyFill="1" applyBorder="1"/>
    <xf numFmtId="0" fontId="0" fillId="8" borderId="27" xfId="0" applyFill="1" applyBorder="1"/>
    <xf numFmtId="20" fontId="8" fillId="0" borderId="0" xfId="0" applyNumberFormat="1" applyFont="1" applyAlignment="1">
      <alignment horizontal="right"/>
    </xf>
    <xf numFmtId="0" fontId="0" fillId="8" borderId="26" xfId="0" applyFill="1" applyBorder="1" applyAlignment="1">
      <alignment wrapText="1"/>
    </xf>
    <xf numFmtId="0" fontId="8" fillId="0" borderId="2" xfId="0" applyFont="1" applyBorder="1" applyAlignment="1">
      <alignment horizontal="center"/>
    </xf>
    <xf numFmtId="0" fontId="8" fillId="0" borderId="0" xfId="0" applyFont="1" applyAlignment="1">
      <alignment horizontal="left" vertical="top" wrapText="1"/>
    </xf>
    <xf numFmtId="0" fontId="8" fillId="0" borderId="0" xfId="0" applyFont="1" applyAlignment="1">
      <alignment vertical="top" wrapText="1"/>
    </xf>
    <xf numFmtId="0" fontId="3" fillId="0" borderId="0" xfId="0" applyFont="1" applyAlignment="1">
      <alignment wrapText="1"/>
    </xf>
    <xf numFmtId="49" fontId="0" fillId="8" borderId="24" xfId="0" applyNumberFormat="1" applyFill="1" applyBorder="1" applyAlignment="1">
      <alignment wrapText="1"/>
    </xf>
    <xf numFmtId="49" fontId="19" fillId="7" borderId="28" xfId="0" applyNumberFormat="1" applyFont="1" applyFill="1" applyBorder="1" applyAlignment="1">
      <alignment wrapText="1"/>
    </xf>
    <xf numFmtId="49" fontId="0" fillId="8" borderId="28" xfId="0" applyNumberFormat="1" applyFill="1" applyBorder="1" applyAlignment="1">
      <alignment wrapText="1"/>
    </xf>
    <xf numFmtId="49" fontId="0" fillId="0" borderId="28" xfId="0" applyNumberFormat="1" applyBorder="1" applyAlignment="1">
      <alignment wrapText="1"/>
    </xf>
    <xf numFmtId="0" fontId="0" fillId="8" borderId="24" xfId="0" applyFill="1" applyBorder="1" applyAlignment="1">
      <alignment wrapText="1"/>
    </xf>
    <xf numFmtId="0" fontId="19" fillId="7" borderId="28" xfId="0" applyFont="1" applyFill="1" applyBorder="1"/>
    <xf numFmtId="0" fontId="0" fillId="8" borderId="28" xfId="0" applyFill="1" applyBorder="1"/>
    <xf numFmtId="0" fontId="0" fillId="0" borderId="28" xfId="0" applyBorder="1" applyAlignment="1">
      <alignment wrapText="1"/>
    </xf>
    <xf numFmtId="0" fontId="0" fillId="8" borderId="28" xfId="0" applyFill="1" applyBorder="1" applyAlignment="1">
      <alignment wrapText="1"/>
    </xf>
    <xf numFmtId="49" fontId="19" fillId="7" borderId="27" xfId="0" applyNumberFormat="1" applyFont="1" applyFill="1" applyBorder="1" applyAlignment="1">
      <alignment wrapText="1"/>
    </xf>
    <xf numFmtId="49" fontId="0" fillId="8" borderId="27" xfId="0" applyNumberFormat="1" applyFill="1" applyBorder="1" applyAlignment="1">
      <alignment wrapText="1"/>
    </xf>
    <xf numFmtId="49" fontId="0" fillId="0" borderId="27" xfId="0" applyNumberFormat="1" applyBorder="1" applyAlignment="1">
      <alignment wrapText="1"/>
    </xf>
    <xf numFmtId="49" fontId="0" fillId="8" borderId="23" xfId="0" applyNumberFormat="1" applyFill="1" applyBorder="1" applyAlignment="1">
      <alignment wrapText="1"/>
    </xf>
    <xf numFmtId="0" fontId="14" fillId="0" borderId="0" xfId="0" applyFont="1"/>
    <xf numFmtId="0" fontId="8" fillId="5" borderId="0" xfId="0" applyFont="1" applyFill="1" applyAlignment="1">
      <alignment horizontal="left" vertical="top" wrapText="1"/>
    </xf>
    <xf numFmtId="0" fontId="0" fillId="10" borderId="0" xfId="0" applyFill="1"/>
    <xf numFmtId="20" fontId="5" fillId="4" borderId="0" xfId="0" applyNumberFormat="1" applyFont="1" applyFill="1" applyAlignment="1" applyProtection="1">
      <alignment horizontal="left"/>
      <protection locked="0"/>
    </xf>
    <xf numFmtId="20" fontId="20" fillId="4" borderId="0" xfId="0" applyNumberFormat="1" applyFont="1" applyFill="1" applyAlignment="1" applyProtection="1">
      <alignment horizontal="left"/>
      <protection locked="0"/>
    </xf>
    <xf numFmtId="0" fontId="24" fillId="5" borderId="0" xfId="0" applyFont="1" applyFill="1" applyAlignment="1">
      <alignment horizontal="left" wrapText="1"/>
    </xf>
    <xf numFmtId="0" fontId="1" fillId="0" borderId="0" xfId="0" applyFont="1"/>
    <xf numFmtId="0" fontId="1"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1" fillId="5" borderId="0" xfId="0" applyFont="1" applyFill="1" applyAlignment="1">
      <alignment horizontal="left" wrapText="1"/>
    </xf>
    <xf numFmtId="0" fontId="4" fillId="0" borderId="0" xfId="0" applyFont="1"/>
    <xf numFmtId="0" fontId="3" fillId="0" borderId="0" xfId="0" applyFont="1" applyAlignment="1">
      <alignment horizontal="right"/>
    </xf>
    <xf numFmtId="0" fontId="1" fillId="4" borderId="0" xfId="0" applyFont="1" applyFill="1" applyAlignment="1" applyProtection="1">
      <alignment horizontal="left" vertical="top" wrapText="1"/>
      <protection locked="0"/>
    </xf>
    <xf numFmtId="14" fontId="1" fillId="3" borderId="0" xfId="0" applyNumberFormat="1" applyFont="1" applyFill="1" applyAlignment="1" applyProtection="1">
      <alignment horizontal="left" vertical="center"/>
      <protection locked="0"/>
    </xf>
    <xf numFmtId="0" fontId="1" fillId="4" borderId="0" xfId="0" applyFont="1" applyFill="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1" fillId="0" borderId="20" xfId="0" applyFont="1" applyBorder="1" applyAlignment="1">
      <alignment horizontal="right"/>
    </xf>
    <xf numFmtId="0" fontId="1" fillId="0" borderId="0" xfId="0" applyFont="1" applyAlignment="1">
      <alignment horizontal="right"/>
    </xf>
    <xf numFmtId="0" fontId="6" fillId="0" borderId="20" xfId="0" applyFont="1" applyBorder="1" applyAlignment="1">
      <alignment horizontal="right"/>
    </xf>
    <xf numFmtId="0" fontId="6" fillId="0" borderId="0" xfId="0" applyFont="1" applyAlignment="1">
      <alignment horizontal="right"/>
    </xf>
    <xf numFmtId="0" fontId="6" fillId="0" borderId="0" xfId="0" applyFont="1" applyAlignment="1">
      <alignment horizontal="center"/>
    </xf>
    <xf numFmtId="0" fontId="6" fillId="4" borderId="31" xfId="0" applyFont="1" applyFill="1" applyBorder="1" applyAlignment="1" applyProtection="1">
      <alignment horizontal="center" vertical="center"/>
      <protection locked="0"/>
    </xf>
    <xf numFmtId="0" fontId="1" fillId="0" borderId="18" xfId="0" applyFont="1" applyBorder="1" applyAlignment="1">
      <alignment horizontal="right"/>
    </xf>
    <xf numFmtId="0" fontId="6" fillId="0" borderId="20" xfId="0" applyFont="1" applyBorder="1" applyAlignment="1">
      <alignment horizontal="center"/>
    </xf>
    <xf numFmtId="0" fontId="4" fillId="4" borderId="0" xfId="0" applyFont="1" applyFill="1" applyAlignment="1" applyProtection="1">
      <alignment horizontal="center" vertical="center"/>
      <protection locked="0"/>
    </xf>
    <xf numFmtId="0" fontId="0" fillId="0" borderId="15" xfId="0" applyBorder="1" applyAlignment="1">
      <alignment horizontal="right"/>
    </xf>
    <xf numFmtId="0" fontId="0" fillId="0" borderId="0" xfId="0" applyAlignment="1">
      <alignment horizontal="right"/>
    </xf>
    <xf numFmtId="14" fontId="1" fillId="3" borderId="0" xfId="0" applyNumberFormat="1" applyFont="1" applyFill="1" applyAlignment="1" applyProtection="1">
      <alignment horizontal="left"/>
      <protection locked="0"/>
    </xf>
    <xf numFmtId="0" fontId="1" fillId="3" borderId="0" xfId="0" applyFont="1" applyFill="1" applyAlignment="1" applyProtection="1">
      <alignment horizontal="left"/>
      <protection locked="0"/>
    </xf>
    <xf numFmtId="20" fontId="1" fillId="3" borderId="0" xfId="0" applyNumberFormat="1" applyFont="1" applyFill="1" applyAlignment="1" applyProtection="1">
      <alignment horizontal="left"/>
      <protection locked="0"/>
    </xf>
    <xf numFmtId="0" fontId="3" fillId="0" borderId="0" xfId="0" applyFont="1"/>
    <xf numFmtId="0" fontId="4" fillId="0" borderId="15" xfId="0" applyFont="1" applyBorder="1" applyAlignment="1">
      <alignment horizontal="center"/>
    </xf>
    <xf numFmtId="0" fontId="8" fillId="5" borderId="0" xfId="0" applyFont="1" applyFill="1" applyAlignment="1">
      <alignment horizontal="center" vertical="center" wrapText="1"/>
    </xf>
    <xf numFmtId="0" fontId="4" fillId="0" borderId="14" xfId="0" applyFont="1" applyBorder="1" applyAlignment="1">
      <alignment horizontal="right"/>
    </xf>
    <xf numFmtId="0" fontId="4" fillId="0" borderId="15" xfId="0" applyFont="1" applyBorder="1" applyAlignment="1">
      <alignment horizontal="right"/>
    </xf>
    <xf numFmtId="0" fontId="1" fillId="0" borderId="32" xfId="0" applyFont="1" applyBorder="1" applyAlignment="1">
      <alignment horizontal="right"/>
    </xf>
    <xf numFmtId="0" fontId="0" fillId="0" borderId="32" xfId="0" applyBorder="1"/>
    <xf numFmtId="0" fontId="0" fillId="0" borderId="20" xfId="0" applyBorder="1"/>
    <xf numFmtId="0" fontId="0" fillId="0" borderId="32" xfId="0" applyBorder="1" applyAlignment="1">
      <alignment horizontal="right"/>
    </xf>
    <xf numFmtId="0" fontId="0" fillId="0" borderId="20" xfId="0" applyBorder="1" applyAlignment="1">
      <alignment horizontal="right"/>
    </xf>
    <xf numFmtId="0" fontId="0" fillId="0" borderId="14" xfId="0" applyBorder="1" applyAlignment="1">
      <alignment horizontal="right"/>
    </xf>
    <xf numFmtId="0" fontId="1" fillId="0" borderId="17" xfId="0" applyFont="1" applyBorder="1" applyAlignment="1">
      <alignment horizontal="right"/>
    </xf>
    <xf numFmtId="0" fontId="1" fillId="0" borderId="0" xfId="0" applyFont="1" applyAlignment="1">
      <alignment horizontal="center" vertical="center"/>
    </xf>
    <xf numFmtId="0" fontId="3" fillId="5" borderId="1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 fillId="0" borderId="13" xfId="0" applyFont="1" applyBorder="1" applyAlignment="1">
      <alignment horizontal="center" vertical="center"/>
    </xf>
    <xf numFmtId="49" fontId="1" fillId="0" borderId="30"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6" borderId="13" xfId="0" applyNumberFormat="1" applyFont="1" applyFill="1" applyBorder="1" applyAlignment="1">
      <alignment horizontal="center" vertical="center"/>
    </xf>
    <xf numFmtId="49" fontId="1" fillId="0" borderId="13" xfId="0" applyNumberFormat="1" applyFont="1" applyBorder="1" applyAlignment="1">
      <alignment horizontal="center" vertical="center"/>
    </xf>
    <xf numFmtId="0" fontId="4" fillId="0" borderId="0" xfId="0" applyFont="1" applyAlignment="1">
      <alignment horizontal="left"/>
    </xf>
    <xf numFmtId="0" fontId="1" fillId="0" borderId="0" xfId="0" applyFont="1" applyAlignment="1">
      <alignment horizontal="left"/>
    </xf>
    <xf numFmtId="0" fontId="20" fillId="0" borderId="0" xfId="0" applyFont="1"/>
    <xf numFmtId="0" fontId="14" fillId="0" borderId="0" xfId="0" applyFont="1"/>
    <xf numFmtId="0" fontId="1" fillId="0" borderId="0" xfId="0" applyFont="1" applyAlignment="1">
      <alignment horizontal="right" vertical="center" wrapText="1"/>
    </xf>
    <xf numFmtId="0" fontId="0" fillId="0" borderId="0" xfId="0" applyAlignment="1">
      <alignment horizontal="right" vertical="center" wrapText="1"/>
    </xf>
    <xf numFmtId="0" fontId="1" fillId="3" borderId="0" xfId="0" applyFont="1" applyFill="1" applyAlignment="1" applyProtection="1">
      <alignment horizontal="left" vertical="top" wrapText="1"/>
      <protection locked="0"/>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right" vertical="top"/>
    </xf>
    <xf numFmtId="0" fontId="8" fillId="0" borderId="0" xfId="0" applyFont="1" applyAlignment="1">
      <alignment wrapText="1"/>
    </xf>
    <xf numFmtId="0" fontId="7" fillId="0" borderId="0" xfId="0" applyFont="1" applyAlignment="1">
      <alignment wrapText="1"/>
    </xf>
    <xf numFmtId="0" fontId="3" fillId="0" borderId="0" xfId="0" applyFont="1" applyAlignment="1">
      <alignment wrapText="1"/>
    </xf>
    <xf numFmtId="0" fontId="8" fillId="0" borderId="0" xfId="0" applyFont="1" applyAlignment="1">
      <alignment horizontal="right"/>
    </xf>
    <xf numFmtId="0" fontId="8" fillId="0" borderId="0" xfId="0" applyFont="1" applyAlignment="1">
      <alignment horizontal="right" wrapText="1"/>
    </xf>
    <xf numFmtId="0" fontId="20" fillId="0" borderId="0" xfId="0" applyFont="1" applyAlignment="1">
      <alignment horizontal="left"/>
    </xf>
    <xf numFmtId="0" fontId="1" fillId="0" borderId="0" xfId="0" applyFont="1" applyAlignment="1">
      <alignment horizontal="left" vertical="top" wrapText="1"/>
    </xf>
    <xf numFmtId="0" fontId="22" fillId="0" borderId="0" xfId="0" applyFont="1" applyAlignment="1">
      <alignment horizontal="left" vertical="top"/>
    </xf>
    <xf numFmtId="0" fontId="1" fillId="5" borderId="0" xfId="0" applyFont="1" applyFill="1" applyAlignment="1">
      <alignment horizontal="left" vertical="top" wrapText="1"/>
    </xf>
    <xf numFmtId="0" fontId="8" fillId="3" borderId="6" xfId="0" applyFont="1" applyFill="1" applyBorder="1" applyAlignment="1" applyProtection="1">
      <alignment horizontal="left" vertical="top" wrapText="1"/>
      <protection locked="0"/>
    </xf>
    <xf numFmtId="0" fontId="8" fillId="3" borderId="10"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0" borderId="2" xfId="0" applyFont="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8" fillId="0" borderId="12" xfId="0" applyFont="1" applyBorder="1" applyAlignment="1">
      <alignment horizontal="center"/>
    </xf>
    <xf numFmtId="0" fontId="8" fillId="5" borderId="11" xfId="0" applyFont="1" applyFill="1" applyBorder="1" applyAlignment="1">
      <alignment horizontal="center"/>
    </xf>
    <xf numFmtId="0" fontId="8" fillId="5" borderId="3" xfId="0" applyFont="1" applyFill="1" applyBorder="1" applyAlignment="1">
      <alignment horizontal="center"/>
    </xf>
    <xf numFmtId="0" fontId="8" fillId="5" borderId="12" xfId="0" applyFont="1" applyFill="1" applyBorder="1" applyAlignment="1">
      <alignment horizontal="center"/>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9" xfId="0" applyFont="1" applyBorder="1" applyAlignment="1">
      <alignment horizontal="left" vertical="top" wrapText="1"/>
    </xf>
    <xf numFmtId="0" fontId="17" fillId="4" borderId="4"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7" xfId="0" applyFont="1" applyBorder="1" applyAlignment="1">
      <alignment horizontal="left" vertical="top" wrapText="1"/>
    </xf>
    <xf numFmtId="0" fontId="8" fillId="4" borderId="6" xfId="0" applyFont="1" applyFill="1" applyBorder="1" applyAlignment="1" applyProtection="1">
      <alignment horizontal="left" vertical="top" wrapText="1"/>
      <protection locked="0"/>
    </xf>
    <xf numFmtId="0" fontId="8" fillId="4" borderId="10" xfId="0" applyFont="1" applyFill="1" applyBorder="1" applyAlignment="1" applyProtection="1">
      <alignment horizontal="left" vertical="top" wrapText="1"/>
      <protection locked="0"/>
    </xf>
    <xf numFmtId="0" fontId="8" fillId="4" borderId="7"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8" fillId="3" borderId="6"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0" borderId="0" xfId="0" applyFont="1"/>
    <xf numFmtId="0" fontId="23" fillId="9" borderId="0" xfId="2" applyFont="1" applyAlignment="1">
      <alignment horizontal="left" vertical="top" wrapText="1"/>
    </xf>
    <xf numFmtId="0" fontId="22" fillId="0" borderId="0" xfId="0" applyFont="1" applyAlignment="1">
      <alignment horizontal="left" vertical="top" wrapText="1"/>
    </xf>
    <xf numFmtId="0" fontId="8" fillId="3" borderId="0" xfId="0" quotePrefix="1"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Alignment="1">
      <alignment horizontal="left"/>
    </xf>
    <xf numFmtId="0" fontId="4" fillId="0" borderId="0" xfId="0" applyFont="1" applyAlignment="1">
      <alignment horizontal="center"/>
    </xf>
    <xf numFmtId="0" fontId="8" fillId="5" borderId="2" xfId="0" applyFont="1" applyFill="1" applyBorder="1" applyAlignment="1">
      <alignment horizontal="center"/>
    </xf>
  </cellXfs>
  <cellStyles count="3">
    <cellStyle name="Insatisfaisant" xfId="2" builtinId="27"/>
    <cellStyle name="Normal" xfId="0" builtinId="0"/>
    <cellStyle name="Normal 2" xfId="1" xr:uid="{00000000-0005-0000-0000-000000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47620</xdr:colOff>
      <xdr:row>0</xdr:row>
      <xdr:rowOff>47617</xdr:rowOff>
    </xdr:from>
    <xdr:to>
      <xdr:col>2</xdr:col>
      <xdr:colOff>1615413</xdr:colOff>
      <xdr:row>2</xdr:row>
      <xdr:rowOff>135289</xdr:rowOff>
    </xdr:to>
    <xdr:pic>
      <xdr:nvPicPr>
        <xdr:cNvPr id="3" name="Grafik 2" descr="Z:\Kunden\IGKG\Vorlagen Januar 2014\Logos\neue logos\RGB\LOGO__RGB-D&amp;A-f.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0" y="47617"/>
          <a:ext cx="4139543" cy="487722"/>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4</xdr:col>
      <xdr:colOff>595564</xdr:colOff>
      <xdr:row>0</xdr:row>
      <xdr:rowOff>379276</xdr:rowOff>
    </xdr:to>
    <xdr:pic>
      <xdr:nvPicPr>
        <xdr:cNvPr id="2" name="Grafik 1" descr="Z:\Kunden\IGKG\Vorlagen Januar 2014\Logos\neue logos\RGB\LOGO__RGB-D&amp;A-f.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2814889" cy="33165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5</xdr:col>
      <xdr:colOff>100264</xdr:colOff>
      <xdr:row>0</xdr:row>
      <xdr:rowOff>369751</xdr:rowOff>
    </xdr:to>
    <xdr:pic>
      <xdr:nvPicPr>
        <xdr:cNvPr id="7" name="Grafik 6" descr="Z:\Kunden\IGKG\Vorlagen Januar 2014\Logos\neue logos\RGB\LOGO__RGB-D&amp;A-f.png">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38100"/>
          <a:ext cx="2814889" cy="3316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xdr:colOff>
      <xdr:row>10</xdr:row>
      <xdr:rowOff>0</xdr:rowOff>
    </xdr:from>
    <xdr:to>
      <xdr:col>2</xdr:col>
      <xdr:colOff>2687180</xdr:colOff>
      <xdr:row>24</xdr:row>
      <xdr:rowOff>202231</xdr:rowOff>
    </xdr:to>
    <xdr:pic>
      <xdr:nvPicPr>
        <xdr:cNvPr id="4" name="Image 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42930" y="2952750"/>
          <a:ext cx="4716000" cy="5012356"/>
        </a:xfrm>
        <a:prstGeom prst="rect">
          <a:avLst/>
        </a:prstGeom>
      </xdr:spPr>
    </xdr:pic>
    <xdr:clientData/>
  </xdr:twoCellAnchor>
  <xdr:twoCellAnchor editAs="oneCell">
    <xdr:from>
      <xdr:col>0</xdr:col>
      <xdr:colOff>47626</xdr:colOff>
      <xdr:row>0</xdr:row>
      <xdr:rowOff>47625</xdr:rowOff>
    </xdr:from>
    <xdr:to>
      <xdr:col>2</xdr:col>
      <xdr:colOff>1615419</xdr:colOff>
      <xdr:row>2</xdr:row>
      <xdr:rowOff>135297</xdr:rowOff>
    </xdr:to>
    <xdr:pic>
      <xdr:nvPicPr>
        <xdr:cNvPr id="5" name="Grafik 4" descr="Z:\Kunden\IGKG\Vorlagen Januar 2014\Logos\neue logos\RGB\LOGO__RGB-D&amp;A-f.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47625"/>
          <a:ext cx="4139543" cy="48772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19039</xdr:colOff>
      <xdr:row>11</xdr:row>
      <xdr:rowOff>171450</xdr:rowOff>
    </xdr:from>
    <xdr:to>
      <xdr:col>3</xdr:col>
      <xdr:colOff>35951</xdr:colOff>
      <xdr:row>20</xdr:row>
      <xdr:rowOff>319910</xdr:rowOff>
    </xdr:to>
    <xdr:pic>
      <xdr:nvPicPr>
        <xdr:cNvPr id="16385" name="Picture 1">
          <a:extLst>
            <a:ext uri="{FF2B5EF4-FFF2-40B4-BE49-F238E27FC236}">
              <a16:creationId xmlns:a16="http://schemas.microsoft.com/office/drawing/2014/main" id="{00000000-0008-0000-0200-0000014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85739" y="3810000"/>
          <a:ext cx="5055637" cy="3558410"/>
        </a:xfrm>
        <a:prstGeom prst="rect">
          <a:avLst/>
        </a:prstGeom>
        <a:noFill/>
        <a:ln w="1">
          <a:noFill/>
          <a:miter lim="800000"/>
          <a:headEnd/>
          <a:tailEnd type="none" w="med" len="med"/>
        </a:ln>
        <a:effectLst/>
      </xdr:spPr>
    </xdr:pic>
    <xdr:clientData/>
  </xdr:twoCellAnchor>
  <xdr:twoCellAnchor>
    <xdr:from>
      <xdr:col>2</xdr:col>
      <xdr:colOff>1562101</xdr:colOff>
      <xdr:row>10</xdr:row>
      <xdr:rowOff>19051</xdr:rowOff>
    </xdr:from>
    <xdr:to>
      <xdr:col>3</xdr:col>
      <xdr:colOff>1</xdr:colOff>
      <xdr:row>11</xdr:row>
      <xdr:rowOff>9526</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4133851" y="3552826"/>
          <a:ext cx="1447800" cy="381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0" lang="de-CH" sz="1200" b="0" i="0" u="none" strike="noStrike" kern="0" cap="none" spc="0" normalizeH="0" baseline="0" noProof="0">
              <a:ln>
                <a:noFill/>
              </a:ln>
              <a:solidFill>
                <a:srgbClr val="FF0000"/>
              </a:solidFill>
              <a:effectLst/>
              <a:uLnTx/>
              <a:uFillTx/>
              <a:latin typeface="+mn-lt"/>
              <a:ea typeface="+mn-ea"/>
              <a:cs typeface="+mn-cs"/>
            </a:rPr>
            <a:t>Barre de formule</a:t>
          </a:r>
          <a:endParaRPr lang="de-CH" sz="1200">
            <a:solidFill>
              <a:srgbClr val="FF0000"/>
            </a:solidFill>
          </a:endParaRPr>
        </a:p>
      </xdr:txBody>
    </xdr:sp>
    <xdr:clientData/>
  </xdr:twoCellAnchor>
  <xdr:twoCellAnchor>
    <xdr:from>
      <xdr:col>2</xdr:col>
      <xdr:colOff>1143001</xdr:colOff>
      <xdr:row>10</xdr:row>
      <xdr:rowOff>209551</xdr:rowOff>
    </xdr:from>
    <xdr:to>
      <xdr:col>2</xdr:col>
      <xdr:colOff>1562101</xdr:colOff>
      <xdr:row>15</xdr:row>
      <xdr:rowOff>104774</xdr:rowOff>
    </xdr:to>
    <xdr:cxnSp macro="">
      <xdr:nvCxnSpPr>
        <xdr:cNvPr id="10" name="Gerade Verbindung mit Pfeil 9">
          <a:extLst>
            <a:ext uri="{FF2B5EF4-FFF2-40B4-BE49-F238E27FC236}">
              <a16:creationId xmlns:a16="http://schemas.microsoft.com/office/drawing/2014/main" id="{00000000-0008-0000-0200-00000A000000}"/>
            </a:ext>
          </a:extLst>
        </xdr:cNvPr>
        <xdr:cNvCxnSpPr>
          <a:stCxn id="8" idx="1"/>
        </xdr:cNvCxnSpPr>
      </xdr:nvCxnSpPr>
      <xdr:spPr>
        <a:xfrm flipH="1">
          <a:off x="3714751" y="3743326"/>
          <a:ext cx="419100" cy="1485898"/>
        </a:xfrm>
        <a:prstGeom prst="straightConnector1">
          <a:avLst/>
        </a:prstGeom>
        <a:ln w="158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2600325</xdr:colOff>
      <xdr:row>15</xdr:row>
      <xdr:rowOff>457200</xdr:rowOff>
    </xdr:from>
    <xdr:to>
      <xdr:col>2</xdr:col>
      <xdr:colOff>2667000</xdr:colOff>
      <xdr:row>15</xdr:row>
      <xdr:rowOff>714375</xdr:rowOff>
    </xdr:to>
    <xdr:sp macro="" textlink="">
      <xdr:nvSpPr>
        <xdr:cNvPr id="11" name="Pfeil nach oben und unten 10">
          <a:extLst>
            <a:ext uri="{FF2B5EF4-FFF2-40B4-BE49-F238E27FC236}">
              <a16:creationId xmlns:a16="http://schemas.microsoft.com/office/drawing/2014/main" id="{00000000-0008-0000-0200-00000B000000}"/>
            </a:ext>
          </a:extLst>
        </xdr:cNvPr>
        <xdr:cNvSpPr/>
      </xdr:nvSpPr>
      <xdr:spPr>
        <a:xfrm>
          <a:off x="4895850" y="5295900"/>
          <a:ext cx="66675" cy="257175"/>
        </a:xfrm>
        <a:prstGeom prst="upDownArrow">
          <a:avLst/>
        </a:prstGeom>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de-CH" sz="1100"/>
        </a:p>
      </xdr:txBody>
    </xdr:sp>
    <xdr:clientData/>
  </xdr:twoCellAnchor>
  <xdr:twoCellAnchor editAs="oneCell">
    <xdr:from>
      <xdr:col>0</xdr:col>
      <xdr:colOff>47626</xdr:colOff>
      <xdr:row>0</xdr:row>
      <xdr:rowOff>47625</xdr:rowOff>
    </xdr:from>
    <xdr:to>
      <xdr:col>2</xdr:col>
      <xdr:colOff>1615419</xdr:colOff>
      <xdr:row>2</xdr:row>
      <xdr:rowOff>135297</xdr:rowOff>
    </xdr:to>
    <xdr:pic>
      <xdr:nvPicPr>
        <xdr:cNvPr id="9" name="Grafik 8" descr="Z:\Kunden\IGKG\Vorlagen Januar 2014\Logos\neue logos\RGB\LOGO__RGB-D&amp;A-f.pn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47625"/>
          <a:ext cx="4139543" cy="48772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9</xdr:col>
      <xdr:colOff>126092</xdr:colOff>
      <xdr:row>0</xdr:row>
      <xdr:rowOff>350701</xdr:rowOff>
    </xdr:to>
    <xdr:pic>
      <xdr:nvPicPr>
        <xdr:cNvPr id="3" name="Grafik 2" descr="Z:\Kunden\IGKG\Vorlagen Januar 2014\Logos\neue logos\RGB\LOGO__RGB-D&amp;A-f.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2814889" cy="3316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4</xdr:col>
      <xdr:colOff>738439</xdr:colOff>
      <xdr:row>0</xdr:row>
      <xdr:rowOff>379276</xdr:rowOff>
    </xdr:to>
    <xdr:pic>
      <xdr:nvPicPr>
        <xdr:cNvPr id="4" name="Grafik 3" descr="Z:\Kunden\IGKG\Vorlagen Januar 2014\Logos\neue logos\RGB\LOGO__RGB-D&amp;A-f.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814889" cy="33165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681289</xdr:colOff>
      <xdr:row>0</xdr:row>
      <xdr:rowOff>331651</xdr:rowOff>
    </xdr:to>
    <xdr:pic>
      <xdr:nvPicPr>
        <xdr:cNvPr id="3" name="Grafik 2" descr="Z:\Kunden\IGKG\Vorlagen Januar 2014\Logos\neue logos\RGB\LOGO__RGB-D&amp;A-f.pn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4889" cy="33165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4</xdr:col>
      <xdr:colOff>500314</xdr:colOff>
      <xdr:row>0</xdr:row>
      <xdr:rowOff>341176</xdr:rowOff>
    </xdr:to>
    <xdr:pic>
      <xdr:nvPicPr>
        <xdr:cNvPr id="2" name="Grafik 1" descr="Z:\Kunden\IGKG\Vorlagen Januar 2014\Logos\neue logos\RGB\LOGO__RGB-D&amp;A-f.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2814889" cy="3316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5</xdr:col>
      <xdr:colOff>357439</xdr:colOff>
      <xdr:row>0</xdr:row>
      <xdr:rowOff>369751</xdr:rowOff>
    </xdr:to>
    <xdr:pic>
      <xdr:nvPicPr>
        <xdr:cNvPr id="3" name="Grafik 2" descr="Z:\Kunden\IGKG\Vorlagen Januar 2014\Logos\neue logos\RGB\LOGO__RGB-D&amp;A-f.pn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0"/>
          <a:ext cx="2814889" cy="3316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4</xdr:col>
      <xdr:colOff>538414</xdr:colOff>
      <xdr:row>0</xdr:row>
      <xdr:rowOff>369751</xdr:rowOff>
    </xdr:to>
    <xdr:pic>
      <xdr:nvPicPr>
        <xdr:cNvPr id="3" name="Grafik 2" descr="Z:\Kunden\IGKG\Vorlagen Januar 2014\Logos\neue logos\RGB\LOGO__RGB-D&amp;A-f.png">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2818064" cy="3316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lise\AppData\Local\Microsoft\Windows\Temporary%20Internet%20Files\Content.Outlook\IHSD0Z5B\d_Protokoll_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80791~1\AppData\Local\Temp\d_Protokoll_2016%20AH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mündl. Prüfung"/>
      <sheetName val="Info Drucken"/>
      <sheetName val="Excel-Tipps und -Tricks"/>
      <sheetName val="Titelblatt_Zusammenfassung"/>
      <sheetName val="Rollenspiel_Kandidat"/>
      <sheetName val="Rollenspiel_PEX"/>
      <sheetName val="Rollenspiel_PEX_Zusatzblatt"/>
      <sheetName val="Rollenspiel_Protokoll"/>
      <sheetName val="Fachgespräch_PEX"/>
      <sheetName val="Fachgespräch_PEX_Zusatzblatt"/>
      <sheetName val="Fachgespräch_Protokoll"/>
      <sheetName val="Teil A 1"/>
      <sheetName val="Teil A 2"/>
      <sheetName val="Teil B"/>
      <sheetName val="Noten"/>
      <sheetName val="Seitenzahlen"/>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12">
          <cell r="G12" t="str">
            <v>Seite 5 von 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mündl. Prüfung"/>
      <sheetName val="Info Drucken"/>
      <sheetName val="Excel-Tipps und -Tricks"/>
      <sheetName val="Titelblatt_Zusammenfassung"/>
      <sheetName val="Rollenspiel_Kandidat"/>
      <sheetName val="Rollenspiel_PEX"/>
      <sheetName val="Rollenspiel_PEX_Zusatzblatt"/>
      <sheetName val="Rollenspiel_Protokoll"/>
      <sheetName val="Fachgespräch_PEX"/>
      <sheetName val="Fachgespräch_PEX_Zusatzblatt"/>
      <sheetName val="Fachgespräch_Protokoll"/>
      <sheetName val="Teil A 1"/>
      <sheetName val="Teil A 2"/>
      <sheetName val="Teil B"/>
      <sheetName val="Noten"/>
      <sheetName val="Seitenzahle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B4:C27"/>
  <sheetViews>
    <sheetView showGridLines="0" showRuler="0" zoomScaleNormal="100" workbookViewId="0">
      <selection activeCell="B5" sqref="B5:C5"/>
    </sheetView>
  </sheetViews>
  <sheetFormatPr baseColWidth="10" defaultColWidth="11.44140625" defaultRowHeight="15.6" x14ac:dyDescent="0.3"/>
  <cols>
    <col min="1" max="1" width="8.109375" style="4" customWidth="1"/>
    <col min="2" max="2" width="30.44140625" style="4" customWidth="1"/>
    <col min="3" max="3" width="46.44140625" style="4" customWidth="1"/>
    <col min="4" max="4" width="5.88671875" style="4" customWidth="1"/>
    <col min="5" max="5" width="11.44140625" style="4"/>
    <col min="6" max="6" width="12.33203125" style="4" customWidth="1"/>
    <col min="7" max="16384" width="11.44140625" style="4"/>
  </cols>
  <sheetData>
    <row r="4" spans="2:3" ht="54" customHeight="1" x14ac:dyDescent="0.3"/>
    <row r="5" spans="2:3" ht="18" x14ac:dyDescent="0.35">
      <c r="B5" s="98" t="s">
        <v>258</v>
      </c>
      <c r="C5" s="96"/>
    </row>
    <row r="6" spans="2:3" x14ac:dyDescent="0.3">
      <c r="B6" s="92"/>
      <c r="C6" s="92"/>
    </row>
    <row r="7" spans="2:3" ht="31.5" customHeight="1" x14ac:dyDescent="0.3">
      <c r="B7" s="93" t="s">
        <v>16</v>
      </c>
      <c r="C7" s="94"/>
    </row>
    <row r="8" spans="2:3" ht="14.25" customHeight="1" x14ac:dyDescent="0.3">
      <c r="B8" s="92"/>
      <c r="C8" s="92"/>
    </row>
    <row r="9" spans="2:3" ht="29.25" customHeight="1" x14ac:dyDescent="0.3">
      <c r="B9" s="93" t="s">
        <v>225</v>
      </c>
      <c r="C9" s="94"/>
    </row>
    <row r="10" spans="2:3" ht="33" customHeight="1" x14ac:dyDescent="0.3">
      <c r="B10" s="93" t="s">
        <v>113</v>
      </c>
      <c r="C10" s="94"/>
    </row>
    <row r="11" spans="2:3" ht="14.25" customHeight="1" x14ac:dyDescent="0.3">
      <c r="B11" s="12"/>
      <c r="C11" s="13"/>
    </row>
    <row r="12" spans="2:3" ht="31.2" x14ac:dyDescent="0.3">
      <c r="B12" s="10" t="s">
        <v>226</v>
      </c>
      <c r="C12" s="10" t="s">
        <v>17</v>
      </c>
    </row>
    <row r="13" spans="2:3" ht="31.2" x14ac:dyDescent="0.3">
      <c r="B13" s="10" t="s">
        <v>227</v>
      </c>
      <c r="C13" s="10" t="s">
        <v>17</v>
      </c>
    </row>
    <row r="14" spans="2:3" ht="14.25" customHeight="1" x14ac:dyDescent="0.3">
      <c r="B14" s="92"/>
      <c r="C14" s="92"/>
    </row>
    <row r="15" spans="2:3" ht="75.75" customHeight="1" x14ac:dyDescent="0.3">
      <c r="B15" s="93" t="s">
        <v>268</v>
      </c>
      <c r="C15" s="94"/>
    </row>
    <row r="16" spans="2:3" ht="14.25" customHeight="1" x14ac:dyDescent="0.3">
      <c r="B16" s="93"/>
      <c r="C16" s="93"/>
    </row>
    <row r="17" spans="2:3" ht="52.5" customHeight="1" x14ac:dyDescent="0.3">
      <c r="B17" s="93" t="s">
        <v>269</v>
      </c>
      <c r="C17" s="96"/>
    </row>
    <row r="18" spans="2:3" ht="90" customHeight="1" x14ac:dyDescent="0.3">
      <c r="B18" s="97" t="s">
        <v>270</v>
      </c>
      <c r="C18" s="97"/>
    </row>
    <row r="19" spans="2:3" ht="12" customHeight="1" x14ac:dyDescent="0.3">
      <c r="B19" s="91"/>
      <c r="C19" s="91"/>
    </row>
    <row r="20" spans="2:3" ht="44.25" customHeight="1" x14ac:dyDescent="0.3">
      <c r="B20" s="95" t="s">
        <v>18</v>
      </c>
      <c r="C20" s="94"/>
    </row>
    <row r="21" spans="2:3" ht="14.25" customHeight="1" x14ac:dyDescent="0.3">
      <c r="B21" s="18"/>
      <c r="C21" s="13"/>
    </row>
    <row r="22" spans="2:3" ht="78.75" customHeight="1" x14ac:dyDescent="0.3">
      <c r="B22" s="95" t="s">
        <v>271</v>
      </c>
      <c r="C22" s="96"/>
    </row>
    <row r="23" spans="2:3" ht="14.25" customHeight="1" x14ac:dyDescent="0.3">
      <c r="B23" s="18"/>
      <c r="C23"/>
    </row>
    <row r="24" spans="2:3" ht="60" customHeight="1" x14ac:dyDescent="0.3">
      <c r="B24" s="93" t="s">
        <v>272</v>
      </c>
      <c r="C24" s="94"/>
    </row>
    <row r="25" spans="2:3" ht="14.25" customHeight="1" x14ac:dyDescent="0.3">
      <c r="B25" s="92"/>
      <c r="C25" s="92"/>
    </row>
    <row r="26" spans="2:3" ht="15.75" customHeight="1" x14ac:dyDescent="0.3">
      <c r="B26" s="93" t="s">
        <v>19</v>
      </c>
      <c r="C26" s="94"/>
    </row>
    <row r="27" spans="2:3" ht="28.5" customHeight="1" x14ac:dyDescent="0.3">
      <c r="B27" s="92"/>
      <c r="C27" s="92"/>
    </row>
  </sheetData>
  <sheetProtection password="8C5A" sheet="1" objects="1" scenarios="1" formatCells="0" selectLockedCells="1"/>
  <mergeCells count="17">
    <mergeCell ref="B14:C14"/>
    <mergeCell ref="B5:C5"/>
    <mergeCell ref="B7:C7"/>
    <mergeCell ref="B9:C9"/>
    <mergeCell ref="B10:C10"/>
    <mergeCell ref="B6:C6"/>
    <mergeCell ref="B8:C8"/>
    <mergeCell ref="B27:C27"/>
    <mergeCell ref="B26:C26"/>
    <mergeCell ref="B15:C15"/>
    <mergeCell ref="B16:C16"/>
    <mergeCell ref="B20:C20"/>
    <mergeCell ref="B24:C24"/>
    <mergeCell ref="B17:C17"/>
    <mergeCell ref="B22:C22"/>
    <mergeCell ref="B25:C25"/>
    <mergeCell ref="B18:C18"/>
  </mergeCells>
  <pageMargins left="0.70866141732283472" right="0.70866141732283472" top="0.39370078740157483" bottom="0.39370078740157483" header="0.31496062992125984" footer="0.31496062992125984"/>
  <pageSetup paperSize="9" scale="94"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3">
    <tabColor rgb="FFFF0000"/>
  </sheetPr>
  <dimension ref="B1:X49"/>
  <sheetViews>
    <sheetView showGridLines="0" zoomScaleNormal="100" workbookViewId="0">
      <selection activeCell="B11" sqref="B11:I32"/>
    </sheetView>
  </sheetViews>
  <sheetFormatPr baseColWidth="10" defaultColWidth="11.44140625" defaultRowHeight="13.8" x14ac:dyDescent="0.25"/>
  <cols>
    <col min="1" max="1" width="5.6640625" style="2" customWidth="1"/>
    <col min="2" max="2" width="9" style="2" customWidth="1"/>
    <col min="3" max="3" width="7.44140625" style="2" customWidth="1"/>
    <col min="4" max="4" width="11.88671875" style="2" customWidth="1"/>
    <col min="5" max="5" width="14.6640625" style="2" customWidth="1"/>
    <col min="6" max="6" width="10.5546875" style="2" customWidth="1"/>
    <col min="7" max="7" width="10.44140625" style="2" customWidth="1"/>
    <col min="8" max="8" width="5.6640625" style="2" customWidth="1"/>
    <col min="9" max="9" width="13.109375" style="2" customWidth="1"/>
    <col min="10" max="10" width="6" style="2" customWidth="1"/>
    <col min="11" max="11" width="11.44140625" style="2"/>
    <col min="12" max="19" width="10.6640625" style="2" customWidth="1"/>
    <col min="20" max="16384" width="11.44140625" style="2"/>
  </cols>
  <sheetData>
    <row r="1" spans="2:24" ht="30" customHeight="1" x14ac:dyDescent="0.25"/>
    <row r="2" spans="2:24" ht="30" customHeight="1" x14ac:dyDescent="0.35">
      <c r="B2" s="145" t="s">
        <v>221</v>
      </c>
      <c r="C2" s="145"/>
      <c r="D2" s="145"/>
      <c r="E2" s="145"/>
      <c r="F2" s="145"/>
      <c r="G2" s="145"/>
      <c r="H2" s="145"/>
      <c r="I2" s="36"/>
    </row>
    <row r="3" spans="2:24" ht="5.0999999999999996" customHeight="1" x14ac:dyDescent="0.25"/>
    <row r="4" spans="2:24" s="7" customFormat="1" ht="15" customHeight="1" x14ac:dyDescent="0.3">
      <c r="B4" s="158" t="s">
        <v>247</v>
      </c>
      <c r="C4" s="158"/>
      <c r="D4" s="158"/>
      <c r="E4" s="160" t="str">
        <f>IF('Page de titre_Résumé'!$K$6="","",'Page de titre_Résumé'!$K$6)</f>
        <v/>
      </c>
      <c r="F4" s="160"/>
      <c r="G4" s="160"/>
      <c r="H4" s="160"/>
      <c r="I4" s="160"/>
    </row>
    <row r="5" spans="2:24" s="7" customFormat="1" ht="15" customHeight="1" x14ac:dyDescent="0.3">
      <c r="B5" s="158" t="s">
        <v>234</v>
      </c>
      <c r="C5" s="158"/>
      <c r="D5" s="158"/>
      <c r="E5" s="160" t="str">
        <f>IF('Page de titre_Résumé'!$K$8=0,"",'Page de titre_Résumé'!$K$8)</f>
        <v/>
      </c>
      <c r="F5" s="160"/>
      <c r="G5" s="160"/>
      <c r="H5" s="160"/>
      <c r="I5" s="160"/>
    </row>
    <row r="6" spans="2:24" s="7" customFormat="1" ht="15" customHeight="1" x14ac:dyDescent="0.3">
      <c r="B6" s="159" t="s">
        <v>235</v>
      </c>
      <c r="C6" s="158"/>
      <c r="D6" s="158"/>
      <c r="E6" s="60" t="str">
        <f>IF('Page de titre_Résumé'!$K$10="","",'Page de titre_Résumé'!$K$10)</f>
        <v/>
      </c>
      <c r="F6" s="61" t="s">
        <v>236</v>
      </c>
      <c r="G6" s="62" t="str">
        <f>IF('Page de titre_Résumé'!$R$10="","",'Page de titre_Résumé'!$R$10)</f>
        <v/>
      </c>
      <c r="H6" s="61" t="s">
        <v>237</v>
      </c>
      <c r="I6" s="62" t="str">
        <f>IF('Page de titre_Résumé'!$V$10="","",'Page de titre_Résumé'!$V$10)</f>
        <v/>
      </c>
      <c r="K6" s="196"/>
      <c r="L6" s="196"/>
      <c r="M6" s="196"/>
      <c r="N6" s="196"/>
      <c r="O6" s="196"/>
      <c r="P6" s="196"/>
      <c r="Q6" s="196"/>
      <c r="R6" s="196"/>
      <c r="S6" s="196"/>
      <c r="T6" s="196"/>
      <c r="U6" s="196"/>
      <c r="V6" s="196"/>
      <c r="W6" s="196"/>
      <c r="X6" s="196"/>
    </row>
    <row r="7" spans="2:24" ht="5.0999999999999996" customHeight="1" x14ac:dyDescent="0.25"/>
    <row r="8" spans="2:24" ht="5.0999999999999996" customHeight="1" x14ac:dyDescent="0.25">
      <c r="B8" s="6"/>
      <c r="C8" s="6"/>
      <c r="D8" s="6"/>
      <c r="E8" s="6"/>
      <c r="F8" s="6"/>
      <c r="G8" s="6"/>
      <c r="H8" s="6"/>
      <c r="I8" s="6"/>
    </row>
    <row r="9" spans="2:24" ht="5.0999999999999996" customHeight="1" x14ac:dyDescent="0.25"/>
    <row r="10" spans="2:24" ht="15" customHeight="1" x14ac:dyDescent="0.3">
      <c r="B10" s="147" t="s">
        <v>264</v>
      </c>
      <c r="C10" s="191"/>
      <c r="D10" s="191"/>
      <c r="E10" s="191"/>
      <c r="F10" s="191"/>
      <c r="G10" s="191"/>
      <c r="H10" s="191"/>
      <c r="I10" s="191"/>
      <c r="L10" s="42" t="s">
        <v>257</v>
      </c>
    </row>
    <row r="11" spans="2:24" ht="30" customHeight="1" x14ac:dyDescent="0.25">
      <c r="B11" s="151"/>
      <c r="C11" s="151"/>
      <c r="D11" s="151"/>
      <c r="E11" s="151"/>
      <c r="F11" s="151"/>
      <c r="G11" s="151"/>
      <c r="H11" s="151"/>
      <c r="I11" s="151"/>
      <c r="L11" s="194" t="s">
        <v>217</v>
      </c>
      <c r="M11" s="195"/>
      <c r="N11" s="195"/>
      <c r="O11" s="195"/>
      <c r="P11" s="195"/>
      <c r="Q11" s="195"/>
      <c r="R11" s="195"/>
      <c r="S11" s="195"/>
    </row>
    <row r="12" spans="2:24" s="72" customFormat="1" ht="30" customHeight="1" x14ac:dyDescent="0.25">
      <c r="B12" s="151"/>
      <c r="C12" s="151"/>
      <c r="D12" s="151"/>
      <c r="E12" s="151"/>
      <c r="F12" s="151"/>
      <c r="G12" s="151"/>
      <c r="H12" s="151"/>
      <c r="I12" s="151"/>
      <c r="L12" s="195"/>
      <c r="M12" s="195"/>
      <c r="N12" s="195"/>
      <c r="O12" s="195"/>
      <c r="P12" s="195"/>
      <c r="Q12" s="195"/>
      <c r="R12" s="195"/>
      <c r="S12" s="195"/>
    </row>
    <row r="13" spans="2:24" ht="30" customHeight="1" x14ac:dyDescent="0.25">
      <c r="B13" s="151"/>
      <c r="C13" s="151"/>
      <c r="D13" s="151"/>
      <c r="E13" s="151"/>
      <c r="F13" s="151"/>
      <c r="G13" s="151"/>
      <c r="H13" s="151"/>
      <c r="I13" s="151"/>
      <c r="L13" s="195"/>
      <c r="M13" s="195"/>
      <c r="N13" s="195"/>
      <c r="O13" s="195"/>
      <c r="P13" s="195"/>
      <c r="Q13" s="195"/>
      <c r="R13" s="195"/>
      <c r="S13" s="195"/>
    </row>
    <row r="14" spans="2:24" ht="30" customHeight="1" x14ac:dyDescent="0.25">
      <c r="B14" s="151"/>
      <c r="C14" s="151"/>
      <c r="D14" s="151"/>
      <c r="E14" s="151"/>
      <c r="F14" s="151"/>
      <c r="G14" s="151"/>
      <c r="H14" s="151"/>
      <c r="I14" s="151"/>
      <c r="L14" s="195"/>
      <c r="M14" s="195"/>
      <c r="N14" s="195"/>
      <c r="O14" s="195"/>
      <c r="P14" s="195"/>
      <c r="Q14" s="195"/>
      <c r="R14" s="195"/>
      <c r="S14" s="195"/>
    </row>
    <row r="15" spans="2:24" ht="30" customHeight="1" x14ac:dyDescent="0.25">
      <c r="B15" s="151"/>
      <c r="C15" s="151"/>
      <c r="D15" s="151"/>
      <c r="E15" s="151"/>
      <c r="F15" s="151"/>
      <c r="G15" s="151"/>
      <c r="H15" s="151"/>
      <c r="I15" s="151"/>
      <c r="L15" s="195"/>
      <c r="M15" s="195"/>
      <c r="N15" s="195"/>
      <c r="O15" s="195"/>
      <c r="P15" s="195"/>
      <c r="Q15" s="195"/>
      <c r="R15" s="195"/>
      <c r="S15" s="195"/>
    </row>
    <row r="16" spans="2:24" ht="30" customHeight="1" x14ac:dyDescent="0.25">
      <c r="B16" s="151"/>
      <c r="C16" s="151"/>
      <c r="D16" s="151"/>
      <c r="E16" s="151"/>
      <c r="F16" s="151"/>
      <c r="G16" s="151"/>
      <c r="H16" s="151"/>
      <c r="I16" s="151"/>
      <c r="L16" s="195"/>
      <c r="M16" s="195"/>
      <c r="N16" s="195"/>
      <c r="O16" s="195"/>
      <c r="P16" s="195"/>
      <c r="Q16" s="195"/>
      <c r="R16" s="195"/>
      <c r="S16" s="195"/>
    </row>
    <row r="17" spans="2:19" ht="30" customHeight="1" x14ac:dyDescent="0.25">
      <c r="B17" s="151"/>
      <c r="C17" s="151"/>
      <c r="D17" s="151"/>
      <c r="E17" s="151"/>
      <c r="F17" s="151"/>
      <c r="G17" s="151"/>
      <c r="H17" s="151"/>
      <c r="I17" s="151"/>
      <c r="L17" s="195"/>
      <c r="M17" s="195"/>
      <c r="N17" s="195"/>
      <c r="O17" s="195"/>
      <c r="P17" s="195"/>
      <c r="Q17" s="195"/>
      <c r="R17" s="195"/>
      <c r="S17" s="195"/>
    </row>
    <row r="18" spans="2:19" s="11" customFormat="1" ht="30" customHeight="1" x14ac:dyDescent="0.25">
      <c r="B18" s="151"/>
      <c r="C18" s="151"/>
      <c r="D18" s="151"/>
      <c r="E18" s="151"/>
      <c r="F18" s="151"/>
      <c r="G18" s="151"/>
      <c r="H18" s="151"/>
      <c r="I18" s="151"/>
      <c r="L18" s="195"/>
      <c r="M18" s="195"/>
      <c r="N18" s="195"/>
      <c r="O18" s="195"/>
      <c r="P18" s="195"/>
      <c r="Q18" s="195"/>
      <c r="R18" s="195"/>
      <c r="S18" s="195"/>
    </row>
    <row r="19" spans="2:19" s="11" customFormat="1" ht="30" customHeight="1" x14ac:dyDescent="0.25">
      <c r="B19" s="151"/>
      <c r="C19" s="151"/>
      <c r="D19" s="151"/>
      <c r="E19" s="151"/>
      <c r="F19" s="151"/>
      <c r="G19" s="151"/>
      <c r="H19" s="151"/>
      <c r="I19" s="151"/>
      <c r="L19" s="87"/>
      <c r="M19" s="87"/>
      <c r="N19" s="87"/>
      <c r="O19" s="87"/>
      <c r="P19" s="87"/>
      <c r="Q19" s="87"/>
      <c r="R19" s="87"/>
      <c r="S19" s="87"/>
    </row>
    <row r="20" spans="2:19" s="11" customFormat="1" ht="30" customHeight="1" x14ac:dyDescent="0.25">
      <c r="B20" s="151"/>
      <c r="C20" s="151"/>
      <c r="D20" s="151"/>
      <c r="E20" s="151"/>
      <c r="F20" s="151"/>
      <c r="G20" s="151"/>
      <c r="H20" s="151"/>
      <c r="I20" s="151"/>
      <c r="L20" s="87"/>
      <c r="M20" s="87"/>
      <c r="N20" s="87"/>
      <c r="O20" s="87"/>
      <c r="P20" s="87"/>
      <c r="Q20" s="87"/>
      <c r="R20" s="87"/>
      <c r="S20" s="87"/>
    </row>
    <row r="21" spans="2:19" s="11" customFormat="1" ht="30" customHeight="1" x14ac:dyDescent="0.25">
      <c r="B21" s="151"/>
      <c r="C21" s="151"/>
      <c r="D21" s="151"/>
      <c r="E21" s="151"/>
      <c r="F21" s="151"/>
      <c r="G21" s="151"/>
      <c r="H21" s="151"/>
      <c r="I21" s="151"/>
      <c r="L21" s="87"/>
      <c r="M21" s="87"/>
      <c r="N21" s="87"/>
      <c r="O21" s="87"/>
      <c r="P21" s="87"/>
      <c r="Q21" s="87"/>
      <c r="R21" s="87"/>
      <c r="S21" s="87"/>
    </row>
    <row r="22" spans="2:19" s="11" customFormat="1" ht="30" customHeight="1" x14ac:dyDescent="0.25">
      <c r="B22" s="151"/>
      <c r="C22" s="151"/>
      <c r="D22" s="151"/>
      <c r="E22" s="151"/>
      <c r="F22" s="151"/>
      <c r="G22" s="151"/>
      <c r="H22" s="151"/>
      <c r="I22" s="151"/>
      <c r="L22" s="87"/>
      <c r="M22" s="87"/>
      <c r="N22" s="87"/>
      <c r="O22" s="87"/>
      <c r="P22" s="87"/>
      <c r="Q22" s="87"/>
      <c r="R22" s="87"/>
      <c r="S22" s="87"/>
    </row>
    <row r="23" spans="2:19" s="11" customFormat="1" ht="30" customHeight="1" x14ac:dyDescent="0.25">
      <c r="B23" s="151"/>
      <c r="C23" s="151"/>
      <c r="D23" s="151"/>
      <c r="E23" s="151"/>
      <c r="F23" s="151"/>
      <c r="G23" s="151"/>
      <c r="H23" s="151"/>
      <c r="I23" s="151"/>
      <c r="L23" s="87"/>
      <c r="M23" s="87"/>
      <c r="N23" s="87"/>
      <c r="O23" s="87"/>
      <c r="P23" s="87"/>
      <c r="Q23" s="87"/>
      <c r="R23" s="87"/>
      <c r="S23" s="87"/>
    </row>
    <row r="24" spans="2:19" s="11" customFormat="1" ht="30" customHeight="1" x14ac:dyDescent="0.25">
      <c r="B24" s="151"/>
      <c r="C24" s="151"/>
      <c r="D24" s="151"/>
      <c r="E24" s="151"/>
      <c r="F24" s="151"/>
      <c r="G24" s="151"/>
      <c r="H24" s="151"/>
      <c r="I24" s="151"/>
      <c r="L24" s="87"/>
      <c r="M24" s="87"/>
      <c r="N24" s="87"/>
      <c r="O24" s="87"/>
      <c r="P24" s="87"/>
      <c r="Q24" s="87"/>
      <c r="R24" s="87"/>
      <c r="S24" s="87"/>
    </row>
    <row r="25" spans="2:19" s="11" customFormat="1" ht="30" customHeight="1" x14ac:dyDescent="0.25">
      <c r="B25" s="151"/>
      <c r="C25" s="151"/>
      <c r="D25" s="151"/>
      <c r="E25" s="151"/>
      <c r="F25" s="151"/>
      <c r="G25" s="151"/>
      <c r="H25" s="151"/>
      <c r="I25" s="151"/>
      <c r="L25" s="87"/>
      <c r="M25" s="87"/>
      <c r="N25" s="87"/>
      <c r="O25" s="87"/>
      <c r="P25" s="87"/>
      <c r="Q25" s="87"/>
      <c r="R25" s="87"/>
      <c r="S25" s="87"/>
    </row>
    <row r="26" spans="2:19" s="11" customFormat="1" ht="30" customHeight="1" x14ac:dyDescent="0.25">
      <c r="B26" s="151"/>
      <c r="C26" s="151"/>
      <c r="D26" s="151"/>
      <c r="E26" s="151"/>
      <c r="F26" s="151"/>
      <c r="G26" s="151"/>
      <c r="H26" s="151"/>
      <c r="I26" s="151"/>
      <c r="L26" s="87"/>
      <c r="M26" s="87"/>
      <c r="N26" s="87"/>
      <c r="O26" s="87"/>
      <c r="P26" s="87"/>
      <c r="Q26" s="87"/>
      <c r="R26" s="87"/>
      <c r="S26" s="87"/>
    </row>
    <row r="27" spans="2:19" s="11" customFormat="1" ht="30" customHeight="1" x14ac:dyDescent="0.25">
      <c r="B27" s="151"/>
      <c r="C27" s="151"/>
      <c r="D27" s="151"/>
      <c r="E27" s="151"/>
      <c r="F27" s="151"/>
      <c r="G27" s="151"/>
      <c r="H27" s="151"/>
      <c r="I27" s="151"/>
      <c r="L27" s="87"/>
      <c r="M27" s="87"/>
      <c r="N27" s="87"/>
      <c r="O27" s="87"/>
      <c r="P27" s="87"/>
      <c r="Q27" s="87"/>
      <c r="R27" s="87"/>
      <c r="S27" s="87"/>
    </row>
    <row r="28" spans="2:19" s="11" customFormat="1" ht="30" customHeight="1" x14ac:dyDescent="0.25">
      <c r="B28" s="151"/>
      <c r="C28" s="151"/>
      <c r="D28" s="151"/>
      <c r="E28" s="151"/>
      <c r="F28" s="151"/>
      <c r="G28" s="151"/>
      <c r="H28" s="151"/>
      <c r="I28" s="151"/>
      <c r="L28" s="87"/>
      <c r="M28" s="87"/>
      <c r="N28" s="87"/>
      <c r="O28" s="87"/>
      <c r="P28" s="87"/>
      <c r="Q28" s="87"/>
      <c r="R28" s="87"/>
      <c r="S28" s="87"/>
    </row>
    <row r="29" spans="2:19" s="11" customFormat="1" ht="30" customHeight="1" x14ac:dyDescent="0.25">
      <c r="B29" s="151"/>
      <c r="C29" s="151"/>
      <c r="D29" s="151"/>
      <c r="E29" s="151"/>
      <c r="F29" s="151"/>
      <c r="G29" s="151"/>
      <c r="H29" s="151"/>
      <c r="I29" s="151"/>
      <c r="L29" s="87"/>
      <c r="M29" s="87"/>
      <c r="N29" s="87"/>
      <c r="O29" s="87"/>
      <c r="P29" s="87"/>
      <c r="Q29" s="87"/>
      <c r="R29" s="87"/>
      <c r="S29" s="87"/>
    </row>
    <row r="30" spans="2:19" s="11" customFormat="1" ht="30" customHeight="1" x14ac:dyDescent="0.25">
      <c r="B30" s="151"/>
      <c r="C30" s="151"/>
      <c r="D30" s="151"/>
      <c r="E30" s="151"/>
      <c r="F30" s="151"/>
      <c r="G30" s="151"/>
      <c r="H30" s="151"/>
      <c r="I30" s="151"/>
      <c r="L30" s="87"/>
      <c r="M30" s="87"/>
      <c r="N30" s="87"/>
      <c r="O30" s="87"/>
      <c r="P30" s="87"/>
      <c r="Q30" s="87"/>
      <c r="R30" s="87"/>
      <c r="S30" s="87"/>
    </row>
    <row r="31" spans="2:19" s="11" customFormat="1" ht="30" customHeight="1" x14ac:dyDescent="0.25">
      <c r="B31" s="151"/>
      <c r="C31" s="151"/>
      <c r="D31" s="151"/>
      <c r="E31" s="151"/>
      <c r="F31" s="151"/>
      <c r="G31" s="151"/>
      <c r="H31" s="151"/>
      <c r="I31" s="151"/>
      <c r="L31" s="87"/>
      <c r="M31" s="87"/>
      <c r="N31" s="87"/>
      <c r="O31" s="87"/>
      <c r="P31" s="87"/>
      <c r="Q31" s="87"/>
      <c r="R31" s="87"/>
      <c r="S31" s="87"/>
    </row>
    <row r="32" spans="2:19" s="11" customFormat="1" ht="30" customHeight="1" x14ac:dyDescent="0.25">
      <c r="B32" s="151"/>
      <c r="C32" s="151"/>
      <c r="D32" s="151"/>
      <c r="E32" s="151"/>
      <c r="F32" s="151"/>
      <c r="G32" s="151"/>
      <c r="H32" s="151"/>
      <c r="I32" s="151"/>
      <c r="L32" s="87"/>
      <c r="M32" s="87"/>
      <c r="N32" s="87"/>
      <c r="O32" s="87"/>
      <c r="P32" s="87"/>
      <c r="Q32" s="87"/>
      <c r="R32" s="87"/>
      <c r="S32" s="87"/>
    </row>
    <row r="33" spans="2:19" s="11" customFormat="1" ht="17.25" customHeight="1" x14ac:dyDescent="0.25">
      <c r="B33" s="29"/>
      <c r="C33" s="29"/>
      <c r="D33" s="29"/>
      <c r="E33" s="29"/>
      <c r="F33" s="29"/>
      <c r="G33" s="29"/>
      <c r="H33" s="29"/>
      <c r="I33" s="29"/>
      <c r="L33" s="87"/>
      <c r="M33" s="87"/>
      <c r="N33" s="87"/>
      <c r="O33" s="87"/>
      <c r="P33" s="87"/>
      <c r="Q33" s="87"/>
      <c r="R33" s="87"/>
      <c r="S33" s="87"/>
    </row>
    <row r="34" spans="2:19" s="9" customFormat="1" ht="17.25" customHeight="1" x14ac:dyDescent="0.25">
      <c r="C34" s="35"/>
      <c r="D34" s="37"/>
      <c r="E34" s="37"/>
      <c r="F34" s="37"/>
      <c r="G34" s="37"/>
      <c r="H34" s="37"/>
      <c r="I34" s="99" t="str">
        <f>Seitenzahlen!G12</f>
        <v>Page 5 sur 6</v>
      </c>
      <c r="J34" s="99"/>
    </row>
    <row r="35" spans="2:19" s="9" customFormat="1" ht="17.25" customHeight="1" x14ac:dyDescent="0.3">
      <c r="C35" s="35"/>
      <c r="D35" s="37"/>
      <c r="E35" s="37"/>
      <c r="F35" s="37"/>
      <c r="G35" s="37"/>
      <c r="H35" s="37"/>
    </row>
    <row r="36" spans="2:19" s="9" customFormat="1" ht="17.25" customHeight="1" x14ac:dyDescent="0.3">
      <c r="C36" s="35"/>
      <c r="D36" s="37"/>
      <c r="E36" s="37"/>
      <c r="F36" s="37"/>
      <c r="G36" s="37"/>
      <c r="H36" s="37"/>
      <c r="I36" s="37"/>
    </row>
    <row r="37" spans="2:19" s="9" customFormat="1" ht="17.25" customHeight="1" x14ac:dyDescent="0.3">
      <c r="C37" s="35"/>
      <c r="D37" s="37"/>
      <c r="E37" s="37"/>
      <c r="F37" s="37"/>
      <c r="G37" s="37"/>
      <c r="H37" s="37"/>
      <c r="I37" s="37"/>
    </row>
    <row r="38" spans="2:19" s="9" customFormat="1" ht="17.25" customHeight="1" x14ac:dyDescent="0.3">
      <c r="C38" s="35"/>
      <c r="D38" s="37"/>
      <c r="E38" s="37"/>
      <c r="F38" s="37"/>
      <c r="G38" s="37"/>
      <c r="H38" s="37"/>
      <c r="I38" s="37"/>
    </row>
    <row r="39" spans="2:19" s="9" customFormat="1" ht="18" customHeight="1" x14ac:dyDescent="0.3">
      <c r="C39" s="35"/>
      <c r="D39" s="37"/>
      <c r="E39" s="37"/>
      <c r="F39" s="37"/>
      <c r="G39" s="37"/>
      <c r="H39" s="37"/>
      <c r="I39" s="37"/>
    </row>
    <row r="40" spans="2:19" ht="15.6" x14ac:dyDescent="0.3">
      <c r="B40" s="4"/>
      <c r="C40" s="4"/>
      <c r="D40" s="4"/>
      <c r="E40" s="4"/>
      <c r="F40" s="4"/>
      <c r="G40" s="4"/>
      <c r="H40" s="4"/>
      <c r="I40" s="4"/>
    </row>
    <row r="41" spans="2:19" ht="15.6" x14ac:dyDescent="0.3">
      <c r="B41" s="4"/>
      <c r="C41" s="4"/>
      <c r="D41" s="4"/>
      <c r="E41" s="4"/>
      <c r="F41" s="4"/>
      <c r="G41" s="4"/>
      <c r="H41" s="4"/>
    </row>
    <row r="42" spans="2:19" ht="15.6" x14ac:dyDescent="0.3">
      <c r="B42" s="4"/>
      <c r="C42" s="4"/>
      <c r="D42" s="4"/>
      <c r="E42" s="4"/>
      <c r="F42" s="4"/>
      <c r="G42" s="4"/>
    </row>
    <row r="43" spans="2:19" ht="15.6" x14ac:dyDescent="0.3">
      <c r="B43" s="4"/>
      <c r="C43" s="4"/>
      <c r="D43" s="9"/>
      <c r="E43" s="4"/>
      <c r="F43" s="4"/>
      <c r="G43" s="4"/>
      <c r="H43" s="4"/>
      <c r="I43" s="4"/>
    </row>
    <row r="44" spans="2:19" ht="15.6" x14ac:dyDescent="0.3">
      <c r="B44" s="4"/>
      <c r="C44" s="4"/>
      <c r="D44" s="4"/>
      <c r="E44" s="4"/>
      <c r="F44" s="4"/>
      <c r="G44" s="4"/>
      <c r="H44" s="4"/>
      <c r="I44" s="4"/>
    </row>
    <row r="45" spans="2:19" ht="15.6" x14ac:dyDescent="0.3">
      <c r="B45" s="4"/>
      <c r="C45" s="4"/>
      <c r="D45" s="4"/>
      <c r="E45" s="4"/>
      <c r="F45" s="4"/>
      <c r="G45" s="4"/>
      <c r="H45" s="4"/>
      <c r="I45" s="4"/>
    </row>
    <row r="46" spans="2:19" ht="15.6" x14ac:dyDescent="0.3">
      <c r="B46" s="4"/>
      <c r="C46" s="4"/>
      <c r="D46" s="4"/>
      <c r="E46" s="4"/>
      <c r="F46" s="4"/>
      <c r="G46" s="4"/>
      <c r="H46" s="4"/>
      <c r="I46" s="4"/>
    </row>
    <row r="47" spans="2:19" ht="15.6" x14ac:dyDescent="0.3">
      <c r="B47" s="4"/>
      <c r="C47" s="4"/>
      <c r="D47" s="4"/>
      <c r="E47" s="4"/>
      <c r="F47" s="4"/>
      <c r="G47" s="4"/>
      <c r="H47" s="4"/>
      <c r="I47" s="4"/>
    </row>
    <row r="48" spans="2:19" ht="15.6" x14ac:dyDescent="0.3">
      <c r="B48" s="4"/>
      <c r="C48" s="4"/>
      <c r="D48" s="4"/>
      <c r="E48" s="4"/>
      <c r="F48" s="4"/>
      <c r="G48" s="4"/>
      <c r="H48" s="4"/>
      <c r="I48" s="4"/>
    </row>
    <row r="49" spans="2:9" ht="15.6" x14ac:dyDescent="0.3">
      <c r="B49" s="4"/>
      <c r="C49" s="4"/>
      <c r="D49" s="4"/>
      <c r="E49" s="4"/>
      <c r="F49" s="4"/>
      <c r="G49" s="4"/>
      <c r="H49" s="4"/>
      <c r="I49" s="4"/>
    </row>
  </sheetData>
  <sheetProtection password="8C5A" sheet="1" objects="1" scenarios="1" formatCells="0" selectLockedCells="1"/>
  <mergeCells count="11">
    <mergeCell ref="B2:H2"/>
    <mergeCell ref="B4:D4"/>
    <mergeCell ref="E4:I4"/>
    <mergeCell ref="B5:D5"/>
    <mergeCell ref="E5:I5"/>
    <mergeCell ref="K6:X6"/>
    <mergeCell ref="B10:I10"/>
    <mergeCell ref="B11:I32"/>
    <mergeCell ref="L11:S18"/>
    <mergeCell ref="I34:J34"/>
    <mergeCell ref="B6:D6"/>
  </mergeCells>
  <dataValidations count="1">
    <dataValidation showInputMessage="1" showErrorMessage="1" sqref="B11" xr:uid="{00000000-0002-0000-0900-000000000000}"/>
  </dataValidations>
  <pageMargins left="0.51181102362204722" right="0.31496062992125984" top="0.19685039370078741" bottom="0.19685039370078741" header="0.31496062992125984" footer="0.31496062992125984"/>
  <pageSetup paperSize="9"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FF0000"/>
  </sheetPr>
  <dimension ref="B1:P14"/>
  <sheetViews>
    <sheetView showGridLines="0" zoomScaleNormal="100" zoomScalePageLayoutView="85" workbookViewId="0">
      <selection activeCell="B7" sqref="B7:D7"/>
    </sheetView>
  </sheetViews>
  <sheetFormatPr baseColWidth="10" defaultColWidth="11.44140625" defaultRowHeight="13.8" x14ac:dyDescent="0.25"/>
  <cols>
    <col min="1" max="1" width="2.6640625" style="2" customWidth="1"/>
    <col min="2" max="7" width="9.6640625" style="2" customWidth="1"/>
    <col min="8" max="8" width="10.6640625" style="2" customWidth="1"/>
    <col min="9" max="9" width="11.6640625" style="2" customWidth="1"/>
    <col min="10" max="10" width="7.6640625" style="2" customWidth="1"/>
    <col min="11" max="11" width="18.6640625" style="2" customWidth="1"/>
    <col min="12" max="12" width="6.6640625" style="2" customWidth="1"/>
    <col min="13" max="13" width="10.6640625" style="2" customWidth="1"/>
    <col min="14" max="14" width="6.6640625" style="2" customWidth="1"/>
    <col min="15" max="15" width="10.6640625" style="2" customWidth="1"/>
    <col min="16" max="16" width="0.6640625" style="3" customWidth="1"/>
    <col min="17" max="16384" width="11.44140625" style="2"/>
  </cols>
  <sheetData>
    <row r="1" spans="2:16" ht="30" customHeight="1" x14ac:dyDescent="0.35">
      <c r="O1" s="32" t="str">
        <f>IF('Page de titre_Résumé'!$AD$4="","","Kandidatennummer :")</f>
        <v/>
      </c>
      <c r="P1" s="36" t="str">
        <f>IF('Page de titre_Résumé'!$AD$4="", "",'Page de titre_Résumé'!$AD$4)</f>
        <v/>
      </c>
    </row>
    <row r="2" spans="2:16" ht="30" customHeight="1" x14ac:dyDescent="0.35">
      <c r="B2" s="197" t="s">
        <v>222</v>
      </c>
      <c r="C2" s="197"/>
      <c r="D2" s="197"/>
      <c r="E2" s="197"/>
      <c r="F2" s="197"/>
      <c r="I2" s="108"/>
      <c r="J2" s="108"/>
      <c r="K2" s="108"/>
      <c r="L2" s="108"/>
      <c r="M2" s="108"/>
      <c r="N2" s="115"/>
      <c r="O2" s="115"/>
      <c r="P2" s="36"/>
    </row>
    <row r="3" spans="2:16" ht="5.0999999999999996" customHeight="1" x14ac:dyDescent="0.35">
      <c r="B3" s="30"/>
      <c r="C3" s="30"/>
      <c r="D3" s="30"/>
      <c r="E3"/>
      <c r="F3" s="30"/>
      <c r="G3"/>
      <c r="H3"/>
      <c r="O3" s="32"/>
      <c r="P3" s="36"/>
    </row>
    <row r="4" spans="2:16" s="7" customFormat="1" ht="15" customHeight="1" x14ac:dyDescent="0.3">
      <c r="B4" s="158" t="s">
        <v>255</v>
      </c>
      <c r="C4" s="158"/>
      <c r="D4" s="160" t="str">
        <f>IF('Page de titre_Résumé'!$K$6="","",'Page de titre_Résumé'!$K$6)</f>
        <v/>
      </c>
      <c r="E4" s="160"/>
      <c r="F4" s="160"/>
      <c r="G4" s="59" t="s">
        <v>234</v>
      </c>
      <c r="H4" s="160" t="str">
        <f>IF('Page de titre_Résumé'!$K$8="","",'Page de titre_Résumé'!$K$8)</f>
        <v/>
      </c>
      <c r="I4" s="160"/>
      <c r="J4" s="61" t="s">
        <v>245</v>
      </c>
      <c r="K4" s="60" t="str">
        <f>IF('Page de titre_Résumé'!$K$10="","",'Page de titre_Résumé'!$K$10)</f>
        <v/>
      </c>
      <c r="L4" s="67" t="s">
        <v>236</v>
      </c>
      <c r="M4" s="90"/>
      <c r="N4" s="67" t="s">
        <v>237</v>
      </c>
      <c r="O4" s="90"/>
      <c r="P4" s="59"/>
    </row>
    <row r="5" spans="2:16" ht="5.0999999999999996" customHeight="1" x14ac:dyDescent="0.35">
      <c r="O5" s="32"/>
      <c r="P5" s="36"/>
    </row>
    <row r="6" spans="2:16" ht="18" customHeight="1" x14ac:dyDescent="0.35">
      <c r="B6" s="168" t="s">
        <v>125</v>
      </c>
      <c r="C6" s="169"/>
      <c r="D6" s="170"/>
      <c r="E6" s="167" t="s">
        <v>126</v>
      </c>
      <c r="F6" s="167"/>
      <c r="G6" s="167"/>
      <c r="H6" s="198" t="s">
        <v>35</v>
      </c>
      <c r="I6" s="198"/>
      <c r="J6" s="198"/>
      <c r="K6" s="198"/>
      <c r="L6" s="198"/>
      <c r="M6" s="198"/>
      <c r="N6" s="198"/>
      <c r="O6" s="69" t="s">
        <v>127</v>
      </c>
      <c r="P6" s="36"/>
    </row>
    <row r="7" spans="2:16" ht="30" customHeight="1" x14ac:dyDescent="0.35">
      <c r="B7" s="164"/>
      <c r="C7" s="165"/>
      <c r="D7" s="166"/>
      <c r="E7" s="179" t="str">
        <f>IF(ISERROR(VLOOKUP(B7,'Teil B'!$A$2:$C$31,3,FALSE)),"",VLOOKUP(B7,'Teil B'!$A$2:$C$31,3,FALSE))</f>
        <v/>
      </c>
      <c r="F7" s="180"/>
      <c r="G7" s="181"/>
      <c r="H7" s="182"/>
      <c r="I7" s="183"/>
      <c r="J7" s="183"/>
      <c r="K7" s="183"/>
      <c r="L7" s="183"/>
      <c r="M7" s="183"/>
      <c r="N7" s="184"/>
      <c r="O7" s="177"/>
      <c r="P7" s="36"/>
    </row>
    <row r="8" spans="2:16" ht="129.9" customHeight="1" x14ac:dyDescent="0.35">
      <c r="B8" s="174" t="str">
        <f>IF(ISERROR(VLOOKUP(B7,'Teil B'!$A$2:$C$31,2,FALSE)),"",VLOOKUP(B7,'Teil B'!$A$2:$C$31,2,FALSE))</f>
        <v/>
      </c>
      <c r="C8" s="175"/>
      <c r="D8" s="176"/>
      <c r="E8" s="174"/>
      <c r="F8" s="175"/>
      <c r="G8" s="176"/>
      <c r="H8" s="185"/>
      <c r="I8" s="186"/>
      <c r="J8" s="186"/>
      <c r="K8" s="186"/>
      <c r="L8" s="186"/>
      <c r="M8" s="186"/>
      <c r="N8" s="187"/>
      <c r="O8" s="178"/>
      <c r="P8" s="36"/>
    </row>
    <row r="9" spans="2:16" ht="30" customHeight="1" x14ac:dyDescent="0.35">
      <c r="B9" s="164"/>
      <c r="C9" s="165"/>
      <c r="D9" s="166"/>
      <c r="E9" s="179" t="str">
        <f>IF(ISERROR(VLOOKUP(B9,'Teil B'!$A$2:$C$31,3,FALSE)),"",VLOOKUP(B9,'Teil B'!$A$2:$C$31,3,FALSE))</f>
        <v/>
      </c>
      <c r="F9" s="180"/>
      <c r="G9" s="181"/>
      <c r="H9" s="182"/>
      <c r="I9" s="183"/>
      <c r="J9" s="183"/>
      <c r="K9" s="183"/>
      <c r="L9" s="183"/>
      <c r="M9" s="183"/>
      <c r="N9" s="184"/>
      <c r="O9" s="177"/>
      <c r="P9" s="36"/>
    </row>
    <row r="10" spans="2:16" ht="129.9" customHeight="1" x14ac:dyDescent="0.35">
      <c r="B10" s="174" t="str">
        <f>IF(ISERROR(VLOOKUP(B9,'Teil B'!$A$2:$C$31,2,FALSE)),"",VLOOKUP(B9,'Teil B'!$A$2:$C$31,2,FALSE))</f>
        <v/>
      </c>
      <c r="C10" s="175"/>
      <c r="D10" s="176"/>
      <c r="E10" s="174"/>
      <c r="F10" s="175"/>
      <c r="G10" s="176"/>
      <c r="H10" s="185"/>
      <c r="I10" s="186"/>
      <c r="J10" s="186"/>
      <c r="K10" s="186"/>
      <c r="L10" s="186"/>
      <c r="M10" s="186"/>
      <c r="N10" s="187"/>
      <c r="O10" s="178"/>
      <c r="P10" s="36"/>
    </row>
    <row r="11" spans="2:16" ht="30" customHeight="1" x14ac:dyDescent="0.35">
      <c r="B11" s="188" t="s">
        <v>124</v>
      </c>
      <c r="C11" s="189"/>
      <c r="D11" s="190"/>
      <c r="E11" s="179" t="s">
        <v>36</v>
      </c>
      <c r="F11" s="180"/>
      <c r="G11" s="181"/>
      <c r="H11" s="182"/>
      <c r="I11" s="183"/>
      <c r="J11" s="183"/>
      <c r="K11" s="183"/>
      <c r="L11" s="183"/>
      <c r="M11" s="183"/>
      <c r="N11" s="184"/>
      <c r="O11" s="177"/>
      <c r="P11" s="36"/>
    </row>
    <row r="12" spans="2:16" ht="111" customHeight="1" x14ac:dyDescent="0.35">
      <c r="B12" s="174"/>
      <c r="C12" s="175"/>
      <c r="D12" s="176"/>
      <c r="E12" s="174"/>
      <c r="F12" s="175"/>
      <c r="G12" s="176"/>
      <c r="H12" s="185"/>
      <c r="I12" s="186"/>
      <c r="J12" s="186"/>
      <c r="K12" s="186"/>
      <c r="L12" s="186"/>
      <c r="M12" s="186"/>
      <c r="N12" s="187"/>
      <c r="O12" s="178"/>
      <c r="P12" s="36"/>
    </row>
    <row r="13" spans="2:16" ht="8.1" customHeight="1" x14ac:dyDescent="0.35">
      <c r="O13" s="32"/>
      <c r="P13" s="36"/>
    </row>
    <row r="14" spans="2:16" x14ac:dyDescent="0.25">
      <c r="O14" s="99" t="str">
        <f>Seitenzahlen!H12</f>
        <v>Page 6 sur 6</v>
      </c>
      <c r="P14" s="99"/>
    </row>
  </sheetData>
  <sheetProtection password="8C5A" sheet="1" objects="1" scenarios="1" formatCells="0" selectLockedCells="1"/>
  <mergeCells count="24">
    <mergeCell ref="O14:P14"/>
    <mergeCell ref="H11:N12"/>
    <mergeCell ref="O11:O12"/>
    <mergeCell ref="B12:D12"/>
    <mergeCell ref="B11:D11"/>
    <mergeCell ref="E11:G12"/>
    <mergeCell ref="O7:O8"/>
    <mergeCell ref="B8:D8"/>
    <mergeCell ref="B9:D9"/>
    <mergeCell ref="E9:G10"/>
    <mergeCell ref="H9:N10"/>
    <mergeCell ref="O9:O10"/>
    <mergeCell ref="B10:D10"/>
    <mergeCell ref="B6:D6"/>
    <mergeCell ref="E6:G6"/>
    <mergeCell ref="H6:N6"/>
    <mergeCell ref="B7:D7"/>
    <mergeCell ref="E7:G8"/>
    <mergeCell ref="H7:N8"/>
    <mergeCell ref="I2:O2"/>
    <mergeCell ref="H4:I4"/>
    <mergeCell ref="D4:F4"/>
    <mergeCell ref="B2:F2"/>
    <mergeCell ref="B4:C4"/>
  </mergeCells>
  <dataValidations count="2">
    <dataValidation type="list" allowBlank="1" showInputMessage="1" showErrorMessage="1" sqref="B9:D9 B7:D7" xr:uid="{00000000-0002-0000-0A00-000000000000}">
      <formula1>INDIRECT("'Teil B'!$A$2:$A$31")</formula1>
    </dataValidation>
    <dataValidation type="list" allowBlank="1" showInputMessage="1" showErrorMessage="1" sqref="O7:O12" xr:uid="{00000000-0002-0000-0A00-000001000000}">
      <formula1>INDIRECT("Noten!$A$2:$A$13")</formula1>
    </dataValidation>
  </dataValidations>
  <pageMargins left="0.51181102362204722" right="0.31496062992125984" top="0.19685039370078741" bottom="0.19685039370078741" header="0.31496062992125984" footer="0.31496062992125984"/>
  <pageSetup paperSize="9" scale="95" fitToWidth="0" fitToHeight="0" orientation="landscape"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dimension ref="A1:E13"/>
  <sheetViews>
    <sheetView workbookViewId="0">
      <selection activeCell="E7" sqref="E7"/>
    </sheetView>
  </sheetViews>
  <sheetFormatPr baseColWidth="10" defaultRowHeight="14.4" x14ac:dyDescent="0.3"/>
  <cols>
    <col min="1" max="1" width="18.33203125" customWidth="1"/>
    <col min="2" max="2" width="38.44140625" style="13" customWidth="1"/>
    <col min="3" max="3" width="64" style="1" customWidth="1"/>
    <col min="4" max="4" width="20.6640625" customWidth="1"/>
    <col min="5" max="5" width="104.5546875" customWidth="1"/>
    <col min="6" max="8" width="20.6640625" customWidth="1"/>
  </cols>
  <sheetData>
    <row r="1" spans="1:5" ht="20.100000000000001" customHeight="1" x14ac:dyDescent="0.3">
      <c r="A1" s="46" t="s">
        <v>11</v>
      </c>
      <c r="B1" s="47" t="s">
        <v>12</v>
      </c>
      <c r="C1" s="82" t="s">
        <v>0</v>
      </c>
      <c r="D1" s="47" t="s">
        <v>128</v>
      </c>
      <c r="E1" s="74" t="s">
        <v>129</v>
      </c>
    </row>
    <row r="2" spans="1:5" ht="20.100000000000001" customHeight="1" x14ac:dyDescent="0.3">
      <c r="A2" s="48"/>
      <c r="B2" s="49"/>
      <c r="C2" s="83"/>
      <c r="D2" s="49"/>
      <c r="E2" s="75"/>
    </row>
    <row r="3" spans="1:5" ht="99.9" customHeight="1" x14ac:dyDescent="0.3">
      <c r="A3" s="50" t="s">
        <v>37</v>
      </c>
      <c r="B3" s="51" t="s">
        <v>69</v>
      </c>
      <c r="C3" s="84" t="s">
        <v>73</v>
      </c>
      <c r="D3" s="51" t="s">
        <v>130</v>
      </c>
      <c r="E3" s="76" t="s">
        <v>131</v>
      </c>
    </row>
    <row r="4" spans="1:5" ht="99.9" customHeight="1" x14ac:dyDescent="0.3">
      <c r="A4" s="48" t="s">
        <v>38</v>
      </c>
      <c r="B4" s="49" t="s">
        <v>70</v>
      </c>
      <c r="C4" s="83" t="s">
        <v>74</v>
      </c>
      <c r="D4" s="49" t="s">
        <v>132</v>
      </c>
      <c r="E4" s="75" t="s">
        <v>133</v>
      </c>
    </row>
    <row r="5" spans="1:5" ht="99.9" customHeight="1" x14ac:dyDescent="0.3">
      <c r="A5" s="50" t="s">
        <v>53</v>
      </c>
      <c r="B5" s="51" t="s">
        <v>71</v>
      </c>
      <c r="C5" s="84" t="s">
        <v>75</v>
      </c>
      <c r="D5" s="51" t="s">
        <v>134</v>
      </c>
      <c r="E5" s="76" t="s">
        <v>135</v>
      </c>
    </row>
    <row r="6" spans="1:5" ht="99.9" customHeight="1" x14ac:dyDescent="0.3">
      <c r="A6" s="43" t="s">
        <v>39</v>
      </c>
      <c r="B6" s="44" t="s">
        <v>72</v>
      </c>
      <c r="C6" s="85" t="s">
        <v>76</v>
      </c>
      <c r="D6" s="44" t="s">
        <v>136</v>
      </c>
      <c r="E6" s="73" t="s">
        <v>137</v>
      </c>
    </row>
    <row r="7" spans="1:5" ht="99.9" customHeight="1" x14ac:dyDescent="0.3"/>
    <row r="8" spans="1:5" ht="99.9" customHeight="1" x14ac:dyDescent="0.3"/>
    <row r="9" spans="1:5" ht="99.9" customHeight="1" x14ac:dyDescent="0.3"/>
    <row r="10" spans="1:5" ht="99.9" customHeight="1" x14ac:dyDescent="0.3"/>
    <row r="11" spans="1:5" ht="60" customHeight="1" x14ac:dyDescent="0.3"/>
    <row r="12" spans="1:5" ht="60" customHeight="1" x14ac:dyDescent="0.3"/>
    <row r="13" spans="1:5" ht="60" customHeight="1" x14ac:dyDescent="0.3"/>
  </sheetData>
  <sheetProtection password="8C5A" sheet="1" objects="1" scenarios="1" formatCells="0" selectLockedCells="1"/>
  <pageMargins left="0.7" right="0.7" top="0.78740157499999996" bottom="0.78740157499999996"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E10"/>
  <sheetViews>
    <sheetView topLeftCell="A7" workbookViewId="0">
      <selection activeCell="D5" sqref="D5"/>
    </sheetView>
  </sheetViews>
  <sheetFormatPr baseColWidth="10" defaultRowHeight="14.4" x14ac:dyDescent="0.3"/>
  <cols>
    <col min="1" max="1" width="16.5546875" customWidth="1"/>
    <col min="2" max="2" width="42.109375" customWidth="1"/>
    <col min="3" max="3" width="52.88671875" customWidth="1"/>
    <col min="4" max="4" width="39.88671875" customWidth="1"/>
    <col min="5" max="5" width="92" customWidth="1"/>
  </cols>
  <sheetData>
    <row r="1" spans="1:5" x14ac:dyDescent="0.3">
      <c r="A1" s="46" t="s">
        <v>11</v>
      </c>
      <c r="B1" s="65" t="s">
        <v>12</v>
      </c>
      <c r="C1" s="65" t="s">
        <v>0</v>
      </c>
      <c r="D1" s="65" t="s">
        <v>12</v>
      </c>
      <c r="E1" s="78" t="s">
        <v>0</v>
      </c>
    </row>
    <row r="2" spans="1:5" x14ac:dyDescent="0.3">
      <c r="A2" s="48"/>
      <c r="B2" s="66"/>
      <c r="C2" s="66"/>
      <c r="D2" s="66"/>
      <c r="E2" s="79"/>
    </row>
    <row r="3" spans="1:5" ht="129.6" x14ac:dyDescent="0.3">
      <c r="A3" s="50" t="s">
        <v>40</v>
      </c>
      <c r="B3" s="51" t="s">
        <v>78</v>
      </c>
      <c r="C3" s="51" t="s">
        <v>86</v>
      </c>
      <c r="D3" s="51" t="s">
        <v>138</v>
      </c>
      <c r="E3" s="80" t="s">
        <v>139</v>
      </c>
    </row>
    <row r="4" spans="1:5" ht="57.6" x14ac:dyDescent="0.3">
      <c r="A4" s="48" t="s">
        <v>41</v>
      </c>
      <c r="B4" s="49" t="s">
        <v>79</v>
      </c>
      <c r="C4" s="49" t="s">
        <v>87</v>
      </c>
      <c r="D4" s="49" t="s">
        <v>140</v>
      </c>
      <c r="E4" s="81" t="s">
        <v>141</v>
      </c>
    </row>
    <row r="5" spans="1:5" ht="72" x14ac:dyDescent="0.3">
      <c r="A5" s="50" t="s">
        <v>42</v>
      </c>
      <c r="B5" s="51" t="s">
        <v>80</v>
      </c>
      <c r="C5" s="51" t="s">
        <v>88</v>
      </c>
      <c r="D5" s="51" t="s">
        <v>142</v>
      </c>
      <c r="E5" s="80" t="s">
        <v>143</v>
      </c>
    </row>
    <row r="6" spans="1:5" ht="172.8" x14ac:dyDescent="0.3">
      <c r="A6" s="48" t="s">
        <v>43</v>
      </c>
      <c r="B6" s="49" t="s">
        <v>81</v>
      </c>
      <c r="C6" s="49" t="s">
        <v>89</v>
      </c>
      <c r="D6" s="49" t="s">
        <v>144</v>
      </c>
      <c r="E6" s="81" t="s">
        <v>145</v>
      </c>
    </row>
    <row r="7" spans="1:5" ht="129.6" x14ac:dyDescent="0.3">
      <c r="A7" s="50" t="s">
        <v>44</v>
      </c>
      <c r="B7" s="51" t="s">
        <v>82</v>
      </c>
      <c r="C7" s="51" t="s">
        <v>90</v>
      </c>
      <c r="D7" s="51" t="s">
        <v>146</v>
      </c>
      <c r="E7" s="80" t="s">
        <v>147</v>
      </c>
    </row>
    <row r="8" spans="1:5" ht="72" x14ac:dyDescent="0.3">
      <c r="A8" s="48" t="s">
        <v>54</v>
      </c>
      <c r="B8" s="49" t="s">
        <v>83</v>
      </c>
      <c r="C8" s="49" t="s">
        <v>91</v>
      </c>
      <c r="D8" s="49" t="s">
        <v>148</v>
      </c>
      <c r="E8" s="81" t="s">
        <v>149</v>
      </c>
    </row>
    <row r="9" spans="1:5" ht="100.8" x14ac:dyDescent="0.3">
      <c r="A9" s="50" t="s">
        <v>55</v>
      </c>
      <c r="B9" s="51" t="s">
        <v>84</v>
      </c>
      <c r="C9" s="51" t="s">
        <v>91</v>
      </c>
      <c r="D9" s="51" t="s">
        <v>150</v>
      </c>
      <c r="E9" s="80" t="s">
        <v>151</v>
      </c>
    </row>
    <row r="10" spans="1:5" ht="57.6" x14ac:dyDescent="0.3">
      <c r="A10" s="43" t="s">
        <v>56</v>
      </c>
      <c r="B10" s="44" t="s">
        <v>85</v>
      </c>
      <c r="C10" s="44" t="s">
        <v>92</v>
      </c>
      <c r="D10" s="44" t="s">
        <v>152</v>
      </c>
      <c r="E10" s="77" t="s">
        <v>153</v>
      </c>
    </row>
  </sheetData>
  <sheetProtection password="8C5A" sheet="1" objects="1" scenarios="1" formatCells="0" selectLockedCells="1"/>
  <pageMargins left="0.7" right="0.7" top="0.78740157499999996" bottom="0.78740157499999996"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dimension ref="A1:E31"/>
  <sheetViews>
    <sheetView topLeftCell="A22" zoomScaleNormal="100" workbookViewId="0">
      <selection activeCell="B24" sqref="B24"/>
    </sheetView>
  </sheetViews>
  <sheetFormatPr baseColWidth="10" defaultRowHeight="14.4" x14ac:dyDescent="0.3"/>
  <cols>
    <col min="1" max="1" width="18.33203125" customWidth="1"/>
    <col min="2" max="2" width="42.5546875" style="13" customWidth="1"/>
    <col min="3" max="3" width="64" style="1" customWidth="1"/>
    <col min="4" max="4" width="37.109375" customWidth="1"/>
    <col min="5" max="5" width="98.33203125" customWidth="1"/>
    <col min="6" max="6" width="37.109375" customWidth="1"/>
    <col min="7" max="26" width="11.44140625"/>
  </cols>
  <sheetData>
    <row r="1" spans="1:5" x14ac:dyDescent="0.3">
      <c r="A1" s="46" t="s">
        <v>11</v>
      </c>
      <c r="B1" s="65" t="s">
        <v>12</v>
      </c>
      <c r="C1" s="65" t="s">
        <v>0</v>
      </c>
      <c r="D1" s="65" t="s">
        <v>12</v>
      </c>
      <c r="E1" s="78" t="s">
        <v>0</v>
      </c>
    </row>
    <row r="2" spans="1:5" x14ac:dyDescent="0.3">
      <c r="A2" s="48"/>
      <c r="B2" s="66"/>
      <c r="C2" s="66"/>
      <c r="D2" s="66"/>
      <c r="E2" s="79"/>
    </row>
    <row r="3" spans="1:5" ht="115.2" x14ac:dyDescent="0.3">
      <c r="A3" s="50" t="s">
        <v>274</v>
      </c>
      <c r="B3" s="51" t="s">
        <v>275</v>
      </c>
      <c r="C3" s="51" t="s">
        <v>93</v>
      </c>
      <c r="D3" s="51" t="s">
        <v>276</v>
      </c>
      <c r="E3" s="80" t="s">
        <v>173</v>
      </c>
    </row>
    <row r="4" spans="1:5" ht="100.8" x14ac:dyDescent="0.3">
      <c r="A4" s="50" t="s">
        <v>61</v>
      </c>
      <c r="B4" s="51" t="s">
        <v>94</v>
      </c>
      <c r="C4" s="51" t="s">
        <v>93</v>
      </c>
      <c r="D4" s="51" t="s">
        <v>154</v>
      </c>
      <c r="E4" s="80" t="s">
        <v>159</v>
      </c>
    </row>
    <row r="5" spans="1:5" ht="72" x14ac:dyDescent="0.3">
      <c r="A5" s="48" t="s">
        <v>62</v>
      </c>
      <c r="B5" s="49" t="s">
        <v>95</v>
      </c>
      <c r="C5" s="49" t="s">
        <v>93</v>
      </c>
      <c r="D5" s="49" t="s">
        <v>155</v>
      </c>
      <c r="E5" s="81" t="s">
        <v>156</v>
      </c>
    </row>
    <row r="6" spans="1:5" ht="129.6" x14ac:dyDescent="0.3">
      <c r="A6" s="50" t="s">
        <v>63</v>
      </c>
      <c r="B6" s="51" t="s">
        <v>101</v>
      </c>
      <c r="C6" s="51" t="s">
        <v>93</v>
      </c>
      <c r="D6" s="51" t="s">
        <v>157</v>
      </c>
      <c r="E6" s="80" t="s">
        <v>158</v>
      </c>
    </row>
    <row r="7" spans="1:5" ht="72" x14ac:dyDescent="0.3">
      <c r="A7" s="48" t="s">
        <v>64</v>
      </c>
      <c r="B7" s="49" t="s">
        <v>102</v>
      </c>
      <c r="C7" s="49" t="s">
        <v>93</v>
      </c>
      <c r="D7" s="49" t="s">
        <v>160</v>
      </c>
      <c r="E7" s="81" t="s">
        <v>161</v>
      </c>
    </row>
    <row r="8" spans="1:5" ht="72" x14ac:dyDescent="0.3">
      <c r="A8" s="50" t="s">
        <v>65</v>
      </c>
      <c r="B8" s="51" t="s">
        <v>103</v>
      </c>
      <c r="C8" s="51" t="s">
        <v>93</v>
      </c>
      <c r="D8" s="51" t="s">
        <v>162</v>
      </c>
      <c r="E8" s="80" t="s">
        <v>163</v>
      </c>
    </row>
    <row r="9" spans="1:5" ht="72" x14ac:dyDescent="0.3">
      <c r="A9" s="68" t="s">
        <v>277</v>
      </c>
      <c r="B9" s="49" t="s">
        <v>278</v>
      </c>
      <c r="C9" s="49" t="s">
        <v>93</v>
      </c>
      <c r="D9" s="49" t="s">
        <v>279</v>
      </c>
      <c r="E9" s="81" t="s">
        <v>164</v>
      </c>
    </row>
    <row r="10" spans="1:5" ht="100.8" x14ac:dyDescent="0.3">
      <c r="A10" s="50" t="s">
        <v>66</v>
      </c>
      <c r="B10" s="51" t="s">
        <v>104</v>
      </c>
      <c r="C10" s="51" t="s">
        <v>93</v>
      </c>
      <c r="D10" s="51" t="s">
        <v>165</v>
      </c>
      <c r="E10" s="80" t="s">
        <v>166</v>
      </c>
    </row>
    <row r="11" spans="1:5" ht="72" x14ac:dyDescent="0.3">
      <c r="A11" s="48" t="s">
        <v>60</v>
      </c>
      <c r="B11" s="49" t="s">
        <v>77</v>
      </c>
      <c r="C11" s="49" t="s">
        <v>93</v>
      </c>
      <c r="D11" s="49" t="s">
        <v>167</v>
      </c>
      <c r="E11" s="81" t="s">
        <v>168</v>
      </c>
    </row>
    <row r="12" spans="1:5" ht="100.8" x14ac:dyDescent="0.3">
      <c r="A12" s="48" t="s">
        <v>280</v>
      </c>
      <c r="B12" s="49" t="s">
        <v>281</v>
      </c>
      <c r="C12" s="49" t="s">
        <v>93</v>
      </c>
      <c r="D12" s="49" t="s">
        <v>282</v>
      </c>
      <c r="E12" s="81" t="s">
        <v>191</v>
      </c>
    </row>
    <row r="13" spans="1:5" ht="72" x14ac:dyDescent="0.3">
      <c r="A13" s="50" t="s">
        <v>67</v>
      </c>
      <c r="B13" s="51" t="s">
        <v>106</v>
      </c>
      <c r="C13" s="51" t="s">
        <v>93</v>
      </c>
      <c r="D13" s="51" t="s">
        <v>169</v>
      </c>
      <c r="E13" s="80" t="s">
        <v>170</v>
      </c>
    </row>
    <row r="14" spans="1:5" ht="86.4" x14ac:dyDescent="0.3">
      <c r="A14" s="48" t="s">
        <v>68</v>
      </c>
      <c r="B14" s="49" t="s">
        <v>107</v>
      </c>
      <c r="C14" s="49" t="s">
        <v>93</v>
      </c>
      <c r="D14" s="49" t="s">
        <v>171</v>
      </c>
      <c r="E14" s="81" t="s">
        <v>172</v>
      </c>
    </row>
    <row r="15" spans="1:5" ht="86.4" x14ac:dyDescent="0.3">
      <c r="A15" s="48" t="s">
        <v>37</v>
      </c>
      <c r="B15" s="49" t="s">
        <v>69</v>
      </c>
      <c r="C15" s="49" t="s">
        <v>93</v>
      </c>
      <c r="D15" s="49" t="s">
        <v>174</v>
      </c>
      <c r="E15" s="81" t="s">
        <v>175</v>
      </c>
    </row>
    <row r="16" spans="1:5" ht="100.8" x14ac:dyDescent="0.3">
      <c r="A16" s="50" t="s">
        <v>38</v>
      </c>
      <c r="B16" s="51" t="s">
        <v>70</v>
      </c>
      <c r="C16" s="51" t="s">
        <v>93</v>
      </c>
      <c r="D16" s="51" t="s">
        <v>132</v>
      </c>
      <c r="E16" s="80" t="s">
        <v>176</v>
      </c>
    </row>
    <row r="17" spans="1:5" ht="100.8" x14ac:dyDescent="0.3">
      <c r="A17" s="48" t="s">
        <v>45</v>
      </c>
      <c r="B17" s="49" t="s">
        <v>96</v>
      </c>
      <c r="C17" s="49" t="s">
        <v>93</v>
      </c>
      <c r="D17" s="49" t="s">
        <v>177</v>
      </c>
      <c r="E17" s="81" t="s">
        <v>178</v>
      </c>
    </row>
    <row r="18" spans="1:5" ht="72" x14ac:dyDescent="0.3">
      <c r="A18" s="50" t="s">
        <v>53</v>
      </c>
      <c r="B18" s="51" t="s">
        <v>71</v>
      </c>
      <c r="C18" s="51" t="s">
        <v>93</v>
      </c>
      <c r="D18" s="51" t="s">
        <v>179</v>
      </c>
      <c r="E18" s="80" t="s">
        <v>135</v>
      </c>
    </row>
    <row r="19" spans="1:5" ht="172.8" x14ac:dyDescent="0.3">
      <c r="A19" s="48" t="s">
        <v>46</v>
      </c>
      <c r="B19" s="49" t="s">
        <v>97</v>
      </c>
      <c r="C19" s="49" t="s">
        <v>93</v>
      </c>
      <c r="D19" s="49" t="s">
        <v>180</v>
      </c>
      <c r="E19" s="81" t="s">
        <v>181</v>
      </c>
    </row>
    <row r="20" spans="1:5" ht="72" x14ac:dyDescent="0.3">
      <c r="A20" s="50" t="s">
        <v>47</v>
      </c>
      <c r="B20" s="51" t="s">
        <v>98</v>
      </c>
      <c r="C20" s="51" t="s">
        <v>93</v>
      </c>
      <c r="D20" s="51" t="s">
        <v>182</v>
      </c>
      <c r="E20" s="80" t="s">
        <v>183</v>
      </c>
    </row>
    <row r="21" spans="1:5" ht="72" x14ac:dyDescent="0.3">
      <c r="A21" s="48" t="s">
        <v>39</v>
      </c>
      <c r="B21" s="49" t="s">
        <v>72</v>
      </c>
      <c r="C21" s="49" t="s">
        <v>93</v>
      </c>
      <c r="D21" s="49" t="s">
        <v>184</v>
      </c>
      <c r="E21" s="81" t="s">
        <v>137</v>
      </c>
    </row>
    <row r="22" spans="1:5" ht="72" x14ac:dyDescent="0.3">
      <c r="A22" s="50" t="s">
        <v>57</v>
      </c>
      <c r="B22" s="51" t="s">
        <v>99</v>
      </c>
      <c r="C22" s="51" t="s">
        <v>93</v>
      </c>
      <c r="D22" s="51" t="s">
        <v>185</v>
      </c>
      <c r="E22" s="80" t="s">
        <v>186</v>
      </c>
    </row>
    <row r="23" spans="1:5" ht="72" x14ac:dyDescent="0.3">
      <c r="A23" s="48" t="s">
        <v>58</v>
      </c>
      <c r="B23" s="49" t="s">
        <v>100</v>
      </c>
      <c r="C23" s="49" t="s">
        <v>93</v>
      </c>
      <c r="D23" s="49" t="s">
        <v>187</v>
      </c>
      <c r="E23" s="81" t="s">
        <v>188</v>
      </c>
    </row>
    <row r="24" spans="1:5" ht="72" x14ac:dyDescent="0.3">
      <c r="A24" s="48" t="s">
        <v>283</v>
      </c>
      <c r="B24" s="49" t="s">
        <v>284</v>
      </c>
      <c r="C24" s="49" t="s">
        <v>93</v>
      </c>
      <c r="D24" s="49" t="s">
        <v>285</v>
      </c>
      <c r="E24" s="81" t="s">
        <v>286</v>
      </c>
    </row>
    <row r="25" spans="1:5" ht="72" x14ac:dyDescent="0.3">
      <c r="A25" s="50" t="s">
        <v>59</v>
      </c>
      <c r="B25" s="51" t="s">
        <v>105</v>
      </c>
      <c r="C25" s="51" t="s">
        <v>93</v>
      </c>
      <c r="D25" s="51" t="s">
        <v>189</v>
      </c>
      <c r="E25" s="80" t="s">
        <v>190</v>
      </c>
    </row>
    <row r="26" spans="1:5" ht="100.8" x14ac:dyDescent="0.3">
      <c r="A26" s="50" t="s">
        <v>48</v>
      </c>
      <c r="B26" s="51" t="s">
        <v>108</v>
      </c>
      <c r="C26" s="51" t="s">
        <v>93</v>
      </c>
      <c r="D26" s="51" t="s">
        <v>192</v>
      </c>
      <c r="E26" s="80" t="s">
        <v>193</v>
      </c>
    </row>
    <row r="27" spans="1:5" ht="72" x14ac:dyDescent="0.3">
      <c r="A27" s="48" t="s">
        <v>49</v>
      </c>
      <c r="B27" s="49" t="s">
        <v>109</v>
      </c>
      <c r="C27" s="49" t="s">
        <v>93</v>
      </c>
      <c r="D27" s="49" t="s">
        <v>194</v>
      </c>
      <c r="E27" s="81" t="s">
        <v>195</v>
      </c>
    </row>
    <row r="28" spans="1:5" ht="115.2" x14ac:dyDescent="0.3">
      <c r="A28" s="50" t="s">
        <v>40</v>
      </c>
      <c r="B28" s="51" t="s">
        <v>78</v>
      </c>
      <c r="C28" s="51" t="s">
        <v>93</v>
      </c>
      <c r="D28" s="51" t="s">
        <v>138</v>
      </c>
      <c r="E28" s="80" t="s">
        <v>196</v>
      </c>
    </row>
    <row r="29" spans="1:5" ht="100.8" x14ac:dyDescent="0.3">
      <c r="A29" s="48" t="s">
        <v>50</v>
      </c>
      <c r="B29" s="49" t="s">
        <v>110</v>
      </c>
      <c r="C29" s="49" t="s">
        <v>93</v>
      </c>
      <c r="D29" s="49" t="s">
        <v>197</v>
      </c>
      <c r="E29" s="81" t="s">
        <v>198</v>
      </c>
    </row>
    <row r="30" spans="1:5" ht="100.8" x14ac:dyDescent="0.3">
      <c r="A30" s="50" t="s">
        <v>51</v>
      </c>
      <c r="B30" s="51" t="s">
        <v>111</v>
      </c>
      <c r="C30" s="51" t="s">
        <v>93</v>
      </c>
      <c r="D30" s="51" t="s">
        <v>199</v>
      </c>
      <c r="E30" s="80" t="s">
        <v>200</v>
      </c>
    </row>
    <row r="31" spans="1:5" ht="72" x14ac:dyDescent="0.3">
      <c r="A31" s="43" t="s">
        <v>52</v>
      </c>
      <c r="B31" s="44" t="s">
        <v>112</v>
      </c>
      <c r="C31" s="44" t="s">
        <v>93</v>
      </c>
      <c r="D31" s="44" t="s">
        <v>201</v>
      </c>
      <c r="E31" s="77" t="s">
        <v>202</v>
      </c>
    </row>
  </sheetData>
  <sheetProtection password="8C5A" sheet="1" objects="1" scenarios="1" formatCells="0" selectLockedCells="1"/>
  <pageMargins left="0.7" right="0.7" top="0.78740157499999996" bottom="0.78740157499999996"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4"/>
  <dimension ref="A1:H12"/>
  <sheetViews>
    <sheetView workbookViewId="0">
      <selection activeCell="P36" sqref="P36"/>
    </sheetView>
  </sheetViews>
  <sheetFormatPr baseColWidth="10" defaultColWidth="11.44140625" defaultRowHeight="14.4" x14ac:dyDescent="0.3"/>
  <cols>
    <col min="1" max="1" width="12.109375" bestFit="1" customWidth="1"/>
    <col min="2" max="2" width="12.5546875" bestFit="1" customWidth="1"/>
    <col min="3" max="3" width="14.6640625" bestFit="1" customWidth="1"/>
    <col min="4" max="4" width="16.33203125" bestFit="1" customWidth="1"/>
    <col min="5" max="5" width="16.5546875" customWidth="1"/>
    <col min="6" max="6" width="16.6640625" bestFit="1" customWidth="1"/>
    <col min="7" max="7" width="18.109375" bestFit="1" customWidth="1"/>
    <col min="8" max="8" width="14.44140625" bestFit="1" customWidth="1"/>
  </cols>
  <sheetData>
    <row r="1" spans="1:8" x14ac:dyDescent="0.3">
      <c r="A1" t="s">
        <v>203</v>
      </c>
    </row>
    <row r="2" spans="1:8" x14ac:dyDescent="0.3">
      <c r="A2" t="s">
        <v>204</v>
      </c>
      <c r="B2" t="s">
        <v>205</v>
      </c>
    </row>
    <row r="4" spans="1:8" x14ac:dyDescent="0.3">
      <c r="A4" t="s">
        <v>206</v>
      </c>
    </row>
    <row r="5" spans="1:8" x14ac:dyDescent="0.3">
      <c r="A5" t="s">
        <v>207</v>
      </c>
      <c r="B5" t="s">
        <v>208</v>
      </c>
      <c r="C5" t="s">
        <v>209</v>
      </c>
      <c r="D5" t="s">
        <v>210</v>
      </c>
      <c r="E5" t="s">
        <v>211</v>
      </c>
      <c r="F5" t="s">
        <v>212</v>
      </c>
      <c r="G5" t="s">
        <v>213</v>
      </c>
      <c r="H5" t="s">
        <v>214</v>
      </c>
    </row>
    <row r="6" spans="1:8" x14ac:dyDescent="0.3">
      <c r="A6" s="88" t="b">
        <f>TRUE</f>
        <v>1</v>
      </c>
      <c r="B6" s="88" t="b">
        <f>TRUE</f>
        <v>1</v>
      </c>
      <c r="C6" s="88" t="b">
        <f>TRUE</f>
        <v>1</v>
      </c>
      <c r="D6" t="b">
        <f>IF('Jeu de rôles_expert_suite'!B11="",FALSE,TRUE)</f>
        <v>0</v>
      </c>
      <c r="E6" s="88" t="b">
        <f>TRUE</f>
        <v>1</v>
      </c>
      <c r="F6" s="88" t="b">
        <f>TRUE</f>
        <v>1</v>
      </c>
      <c r="G6" t="b">
        <f>IF('Entretien prof._expert_suite'!B11="",FALSE,TRUE)</f>
        <v>0</v>
      </c>
      <c r="H6" s="88" t="b">
        <f>TRUE</f>
        <v>1</v>
      </c>
    </row>
    <row r="8" spans="1:8" x14ac:dyDescent="0.3">
      <c r="A8" t="s">
        <v>215</v>
      </c>
    </row>
    <row r="9" spans="1:8" x14ac:dyDescent="0.3">
      <c r="A9">
        <f>COUNTIF($A$6:A6,TRUE)</f>
        <v>1</v>
      </c>
      <c r="B9">
        <f>COUNTIF($A$6:B6,TRUE)</f>
        <v>2</v>
      </c>
      <c r="C9">
        <f>COUNTIF($A$6:C6,TRUE)</f>
        <v>3</v>
      </c>
      <c r="D9">
        <f>COUNTIF($A$6:D6,TRUE)</f>
        <v>3</v>
      </c>
      <c r="E9">
        <f>COUNTIF($A$6:E6,TRUE)</f>
        <v>4</v>
      </c>
      <c r="F9">
        <f>COUNTIF($A$6:F6,TRUE)</f>
        <v>5</v>
      </c>
      <c r="G9">
        <f>COUNTIF($A$6:G6,TRUE)</f>
        <v>5</v>
      </c>
      <c r="H9">
        <f>COUNTIF($A$6:H6,TRUE)</f>
        <v>6</v>
      </c>
    </row>
    <row r="11" spans="1:8" x14ac:dyDescent="0.3">
      <c r="A11" t="s">
        <v>216</v>
      </c>
    </row>
    <row r="12" spans="1:8" x14ac:dyDescent="0.3">
      <c r="A12" t="str">
        <f>$A$2&amp;A9&amp;$B$2&amp;$H$9</f>
        <v>Page 1 sur 6</v>
      </c>
      <c r="B12" t="str">
        <f t="shared" ref="B12:H12" si="0">$A$2&amp;B9&amp;$B$2&amp;$H$9</f>
        <v>Page 2 sur 6</v>
      </c>
      <c r="C12" t="str">
        <f t="shared" si="0"/>
        <v>Page 3 sur 6</v>
      </c>
      <c r="D12" t="str">
        <f t="shared" si="0"/>
        <v>Page 3 sur 6</v>
      </c>
      <c r="E12" t="str">
        <f t="shared" si="0"/>
        <v>Page 4 sur 6</v>
      </c>
      <c r="F12" t="str">
        <f t="shared" si="0"/>
        <v>Page 5 sur 6</v>
      </c>
      <c r="G12" t="str">
        <f t="shared" si="0"/>
        <v>Page 5 sur 6</v>
      </c>
      <c r="H12" t="str">
        <f t="shared" si="0"/>
        <v>Page 6 sur 6</v>
      </c>
    </row>
  </sheetData>
  <sheetProtection password="8C5A" sheet="1" objects="1" scenarios="1" formatCells="0" selectLockedCells="1"/>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5"/>
  <dimension ref="A1:A13"/>
  <sheetViews>
    <sheetView workbookViewId="0">
      <selection activeCell="A2" sqref="A2"/>
    </sheetView>
  </sheetViews>
  <sheetFormatPr baseColWidth="10" defaultRowHeight="14.4" x14ac:dyDescent="0.3"/>
  <sheetData>
    <row r="1" spans="1:1" x14ac:dyDescent="0.3">
      <c r="A1" s="52" t="s">
        <v>15</v>
      </c>
    </row>
    <row r="2" spans="1:1" x14ac:dyDescent="0.3">
      <c r="A2" s="53"/>
    </row>
    <row r="3" spans="1:1" x14ac:dyDescent="0.3">
      <c r="A3" s="54">
        <v>6</v>
      </c>
    </row>
    <row r="4" spans="1:1" x14ac:dyDescent="0.3">
      <c r="A4" s="53">
        <v>5.5</v>
      </c>
    </row>
    <row r="5" spans="1:1" x14ac:dyDescent="0.3">
      <c r="A5" s="54">
        <v>5</v>
      </c>
    </row>
    <row r="6" spans="1:1" x14ac:dyDescent="0.3">
      <c r="A6" s="53">
        <v>4.5</v>
      </c>
    </row>
    <row r="7" spans="1:1" x14ac:dyDescent="0.3">
      <c r="A7" s="54">
        <v>4</v>
      </c>
    </row>
    <row r="8" spans="1:1" x14ac:dyDescent="0.3">
      <c r="A8" s="53">
        <v>3.5</v>
      </c>
    </row>
    <row r="9" spans="1:1" x14ac:dyDescent="0.3">
      <c r="A9" s="54">
        <v>3</v>
      </c>
    </row>
    <row r="10" spans="1:1" x14ac:dyDescent="0.3">
      <c r="A10" s="53">
        <v>2.5</v>
      </c>
    </row>
    <row r="11" spans="1:1" x14ac:dyDescent="0.3">
      <c r="A11" s="54">
        <v>2</v>
      </c>
    </row>
    <row r="12" spans="1:1" x14ac:dyDescent="0.3">
      <c r="A12" s="53">
        <v>1.5</v>
      </c>
    </row>
    <row r="13" spans="1:1" x14ac:dyDescent="0.3">
      <c r="A13" s="45">
        <v>1</v>
      </c>
    </row>
  </sheetData>
  <sheetProtection password="8C5A" sheet="1" objects="1" scenarios="1" formatCells="0" selectLockedCell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B4:C28"/>
  <sheetViews>
    <sheetView showGridLines="0" showRuler="0" zoomScaleNormal="100" workbookViewId="0">
      <selection activeCell="B5" sqref="B5:C5"/>
    </sheetView>
  </sheetViews>
  <sheetFormatPr baseColWidth="10" defaultColWidth="11.44140625" defaultRowHeight="15.6" x14ac:dyDescent="0.3"/>
  <cols>
    <col min="1" max="1" width="8.109375" style="4" customWidth="1"/>
    <col min="2" max="2" width="30.44140625" style="4" customWidth="1"/>
    <col min="3" max="3" width="40.5546875" style="4" customWidth="1"/>
    <col min="4" max="4" width="6.6640625" style="4" customWidth="1"/>
    <col min="5" max="5" width="11.44140625" style="4"/>
    <col min="6" max="6" width="12.33203125" style="4" customWidth="1"/>
    <col min="7" max="16384" width="11.44140625" style="4"/>
  </cols>
  <sheetData>
    <row r="4" spans="2:3" ht="54" customHeight="1" x14ac:dyDescent="0.3"/>
    <row r="5" spans="2:3" ht="18" x14ac:dyDescent="0.35">
      <c r="B5" s="98" t="s">
        <v>20</v>
      </c>
      <c r="C5" s="96"/>
    </row>
    <row r="7" spans="2:3" ht="95.25" customHeight="1" x14ac:dyDescent="0.3">
      <c r="B7" s="93" t="s">
        <v>265</v>
      </c>
      <c r="C7" s="94"/>
    </row>
    <row r="8" spans="2:3" ht="9.75" customHeight="1" x14ac:dyDescent="0.3">
      <c r="B8" s="12"/>
      <c r="C8" s="12"/>
    </row>
    <row r="9" spans="2:3" ht="47.25" customHeight="1" x14ac:dyDescent="0.3">
      <c r="B9" s="93" t="s">
        <v>228</v>
      </c>
      <c r="C9" s="94"/>
    </row>
    <row r="10" spans="2:3" x14ac:dyDescent="0.3">
      <c r="B10" s="93"/>
      <c r="C10" s="94"/>
    </row>
    <row r="11" spans="2:3" x14ac:dyDescent="0.3">
      <c r="B11" s="93"/>
      <c r="C11" s="94"/>
    </row>
    <row r="12" spans="2:3" x14ac:dyDescent="0.3">
      <c r="B12" s="10"/>
      <c r="C12" s="10"/>
    </row>
    <row r="13" spans="2:3" x14ac:dyDescent="0.3">
      <c r="B13" s="10"/>
      <c r="C13" s="10"/>
    </row>
    <row r="14" spans="2:3" ht="15.75" customHeight="1" x14ac:dyDescent="0.3">
      <c r="B14" s="12"/>
      <c r="C14" s="12"/>
    </row>
    <row r="15" spans="2:3" ht="47.25" customHeight="1" x14ac:dyDescent="0.3">
      <c r="B15" s="93"/>
      <c r="C15" s="94"/>
    </row>
    <row r="16" spans="2:3" ht="63" customHeight="1" x14ac:dyDescent="0.3">
      <c r="B16" s="93"/>
      <c r="C16" s="94"/>
    </row>
    <row r="17" spans="2:3" ht="15.75" customHeight="1" x14ac:dyDescent="0.3">
      <c r="B17" s="93"/>
      <c r="C17" s="94"/>
    </row>
    <row r="18" spans="2:3" x14ac:dyDescent="0.3">
      <c r="B18" s="93"/>
      <c r="C18" s="94"/>
    </row>
    <row r="19" spans="2:3" ht="32.25" customHeight="1" x14ac:dyDescent="0.3">
      <c r="B19" s="93"/>
      <c r="C19" s="94"/>
    </row>
    <row r="20" spans="2:3" ht="47.25" customHeight="1" x14ac:dyDescent="0.3">
      <c r="B20" s="93"/>
      <c r="C20" s="94"/>
    </row>
    <row r="21" spans="2:3" ht="31.5" customHeight="1" x14ac:dyDescent="0.3">
      <c r="B21" s="93"/>
      <c r="C21" s="94"/>
    </row>
    <row r="22" spans="2:3" ht="15.75" customHeight="1" x14ac:dyDescent="0.3">
      <c r="B22" s="12"/>
      <c r="C22" s="13"/>
    </row>
    <row r="23" spans="2:3" ht="31.5" customHeight="1" x14ac:dyDescent="0.3">
      <c r="B23" s="95"/>
      <c r="C23" s="94"/>
    </row>
    <row r="24" spans="2:3" ht="15.75" customHeight="1" x14ac:dyDescent="0.3">
      <c r="B24" s="18"/>
      <c r="C24" s="13"/>
    </row>
    <row r="25" spans="2:3" ht="69" customHeight="1" x14ac:dyDescent="0.3">
      <c r="B25" s="93"/>
      <c r="C25" s="94"/>
    </row>
    <row r="26" spans="2:3" x14ac:dyDescent="0.3">
      <c r="B26" s="12"/>
      <c r="C26" s="12"/>
    </row>
    <row r="27" spans="2:3" x14ac:dyDescent="0.3">
      <c r="B27" s="93"/>
      <c r="C27" s="94"/>
    </row>
    <row r="28" spans="2:3" ht="28.5" customHeight="1" x14ac:dyDescent="0.3"/>
  </sheetData>
  <sheetProtection password="8C5A" sheet="1" objects="1" scenarios="1" formatCells="0" selectLockedCells="1"/>
  <mergeCells count="15">
    <mergeCell ref="B23:C23"/>
    <mergeCell ref="B25:C25"/>
    <mergeCell ref="B27:C27"/>
    <mergeCell ref="B16:C16"/>
    <mergeCell ref="B17:C17"/>
    <mergeCell ref="B18:C18"/>
    <mergeCell ref="B19:C19"/>
    <mergeCell ref="B20:C20"/>
    <mergeCell ref="B21:C21"/>
    <mergeCell ref="B15:C15"/>
    <mergeCell ref="B10:C10"/>
    <mergeCell ref="B11:C11"/>
    <mergeCell ref="B5:C5"/>
    <mergeCell ref="B7:C7"/>
    <mergeCell ref="B9:C9"/>
  </mergeCells>
  <pageMargins left="0.98425196850393704" right="0.70866141732283472" top="0.39370078740157483" bottom="0.3937007874015748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B4:C27"/>
  <sheetViews>
    <sheetView showGridLines="0" showRuler="0" zoomScaleNormal="100" workbookViewId="0">
      <selection activeCell="B5" sqref="B5:C5"/>
    </sheetView>
  </sheetViews>
  <sheetFormatPr baseColWidth="10" defaultColWidth="11.44140625" defaultRowHeight="15.6" x14ac:dyDescent="0.3"/>
  <cols>
    <col min="1" max="1" width="8.109375" style="4" customWidth="1"/>
    <col min="2" max="2" width="30.44140625" style="4" customWidth="1"/>
    <col min="3" max="3" width="45.109375" style="4" customWidth="1"/>
    <col min="4" max="4" width="6.5546875" style="4" customWidth="1"/>
    <col min="5" max="5" width="11.44140625" style="4"/>
    <col min="6" max="6" width="12.33203125" style="4" customWidth="1"/>
    <col min="7" max="16384" width="11.44140625" style="4"/>
  </cols>
  <sheetData>
    <row r="4" spans="2:3" ht="54" customHeight="1" x14ac:dyDescent="0.3"/>
    <row r="5" spans="2:3" ht="18" x14ac:dyDescent="0.35">
      <c r="B5" s="98" t="s">
        <v>21</v>
      </c>
      <c r="C5" s="96"/>
    </row>
    <row r="7" spans="2:3" ht="78" customHeight="1" x14ac:dyDescent="0.3">
      <c r="B7" s="93" t="s">
        <v>266</v>
      </c>
      <c r="C7" s="94"/>
    </row>
    <row r="8" spans="2:3" ht="9.75" customHeight="1" x14ac:dyDescent="0.3">
      <c r="B8" s="12"/>
      <c r="C8" s="12"/>
    </row>
    <row r="9" spans="2:3" ht="65.25" customHeight="1" x14ac:dyDescent="0.3">
      <c r="B9" s="93" t="s">
        <v>267</v>
      </c>
      <c r="C9" s="94"/>
    </row>
    <row r="10" spans="2:3" ht="9.75" customHeight="1" x14ac:dyDescent="0.3">
      <c r="B10" s="93"/>
      <c r="C10" s="94"/>
    </row>
    <row r="11" spans="2:3" ht="30.75" customHeight="1" x14ac:dyDescent="0.3">
      <c r="B11" s="93" t="s">
        <v>22</v>
      </c>
      <c r="C11" s="94"/>
    </row>
    <row r="12" spans="2:3" x14ac:dyDescent="0.3">
      <c r="B12" s="10"/>
      <c r="C12" s="10"/>
    </row>
    <row r="13" spans="2:3" x14ac:dyDescent="0.3">
      <c r="B13" s="10"/>
      <c r="C13" s="10"/>
    </row>
    <row r="14" spans="2:3" ht="15.75" customHeight="1" x14ac:dyDescent="0.3">
      <c r="B14" s="12"/>
      <c r="C14" s="12"/>
    </row>
    <row r="15" spans="2:3" ht="47.25" customHeight="1" x14ac:dyDescent="0.3">
      <c r="B15" s="93"/>
      <c r="C15" s="94"/>
    </row>
    <row r="16" spans="2:3" ht="63" customHeight="1" x14ac:dyDescent="0.3">
      <c r="B16" s="93"/>
      <c r="C16" s="94"/>
    </row>
    <row r="17" spans="2:3" ht="15.75" customHeight="1" x14ac:dyDescent="0.3">
      <c r="B17" s="93"/>
      <c r="C17" s="94"/>
    </row>
    <row r="18" spans="2:3" x14ac:dyDescent="0.3">
      <c r="B18" s="93"/>
      <c r="C18" s="94"/>
    </row>
    <row r="19" spans="2:3" ht="32.25" customHeight="1" x14ac:dyDescent="0.3">
      <c r="B19" s="93"/>
      <c r="C19" s="94"/>
    </row>
    <row r="20" spans="2:3" ht="47.25" customHeight="1" x14ac:dyDescent="0.3">
      <c r="B20" s="93"/>
      <c r="C20" s="94"/>
    </row>
    <row r="21" spans="2:3" ht="31.5" customHeight="1" x14ac:dyDescent="0.3">
      <c r="B21" s="93"/>
      <c r="C21" s="94"/>
    </row>
    <row r="22" spans="2:3" ht="15.75" customHeight="1" x14ac:dyDescent="0.3">
      <c r="B22" s="12"/>
      <c r="C22" s="13"/>
    </row>
    <row r="23" spans="2:3" ht="31.5" customHeight="1" x14ac:dyDescent="0.3">
      <c r="B23" s="95"/>
      <c r="C23" s="94"/>
    </row>
    <row r="24" spans="2:3" ht="69" customHeight="1" x14ac:dyDescent="0.3">
      <c r="B24" s="93"/>
      <c r="C24" s="94"/>
    </row>
    <row r="25" spans="2:3" x14ac:dyDescent="0.3">
      <c r="B25" s="12"/>
      <c r="C25" s="12"/>
    </row>
    <row r="26" spans="2:3" x14ac:dyDescent="0.3">
      <c r="B26" s="93"/>
      <c r="C26" s="94"/>
    </row>
    <row r="27" spans="2:3" ht="28.5" customHeight="1" x14ac:dyDescent="0.3"/>
  </sheetData>
  <sheetProtection password="8C5A" sheet="1" objects="1" scenarios="1" formatCells="0" selectLockedCells="1"/>
  <mergeCells count="15">
    <mergeCell ref="B15:C15"/>
    <mergeCell ref="B5:C5"/>
    <mergeCell ref="B7:C7"/>
    <mergeCell ref="B9:C9"/>
    <mergeCell ref="B10:C10"/>
    <mergeCell ref="B11:C11"/>
    <mergeCell ref="B23:C23"/>
    <mergeCell ref="B24:C24"/>
    <mergeCell ref="B26:C26"/>
    <mergeCell ref="B16:C16"/>
    <mergeCell ref="B17:C17"/>
    <mergeCell ref="B18:C18"/>
    <mergeCell ref="B19:C19"/>
    <mergeCell ref="B20:C20"/>
    <mergeCell ref="B21:C21"/>
  </mergeCells>
  <pageMargins left="0.98425196850393704" right="0.70866141732283472" top="0.39370078740157483" bottom="0.3937007874015748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3" tint="-0.249977111117893"/>
  </sheetPr>
  <dimension ref="A1:AE42"/>
  <sheetViews>
    <sheetView showGridLines="0" tabSelected="1" zoomScaleNormal="100" workbookViewId="0">
      <selection activeCell="K4" sqref="K4:X4"/>
    </sheetView>
  </sheetViews>
  <sheetFormatPr baseColWidth="10" defaultColWidth="11.44140625" defaultRowHeight="13.8" x14ac:dyDescent="0.25"/>
  <cols>
    <col min="1" max="1" width="5.44140625" style="2" customWidth="1"/>
    <col min="2" max="2" width="7.33203125" style="2" customWidth="1"/>
    <col min="3" max="3" width="4.6640625" style="2" customWidth="1"/>
    <col min="4" max="4" width="2.6640625" style="2" customWidth="1"/>
    <col min="5" max="6" width="4.6640625" style="2" customWidth="1"/>
    <col min="7" max="7" width="2.6640625" style="2" customWidth="1"/>
    <col min="8" max="9" width="4.6640625" style="2" customWidth="1"/>
    <col min="10" max="10" width="2.6640625" style="2" customWidth="1"/>
    <col min="11" max="12" width="4.6640625" style="2" customWidth="1"/>
    <col min="13" max="13" width="1.109375" style="2" customWidth="1"/>
    <col min="14" max="14" width="4.6640625" style="2" customWidth="1"/>
    <col min="15" max="15" width="1.109375" style="2" customWidth="1"/>
    <col min="16" max="24" width="4.6640625" style="2" customWidth="1"/>
    <col min="25" max="25" width="1.109375" style="2" customWidth="1"/>
    <col min="26" max="26" width="4.6640625" style="2" customWidth="1"/>
    <col min="27" max="30" width="6" style="2" customWidth="1"/>
    <col min="31" max="31" width="5.6640625" style="2" customWidth="1"/>
    <col min="32" max="16384" width="11.44140625" style="2"/>
  </cols>
  <sheetData>
    <row r="1" spans="1:30" ht="30" customHeight="1" x14ac:dyDescent="0.3">
      <c r="A1" s="119"/>
      <c r="B1" s="96"/>
      <c r="C1" s="96"/>
      <c r="D1" s="96"/>
      <c r="E1" s="96"/>
      <c r="F1" s="96"/>
      <c r="G1" s="96"/>
      <c r="H1" s="96"/>
      <c r="I1" s="96"/>
      <c r="J1" s="96"/>
      <c r="K1" s="96"/>
      <c r="L1" s="96"/>
      <c r="M1" s="96"/>
      <c r="N1" s="96"/>
      <c r="O1" s="96"/>
      <c r="P1" s="96"/>
      <c r="Q1" s="96"/>
      <c r="R1" s="96"/>
      <c r="S1" s="96"/>
      <c r="T1" s="96"/>
      <c r="U1" s="96"/>
      <c r="V1" s="96"/>
      <c r="W1" s="96"/>
      <c r="X1" s="96"/>
    </row>
    <row r="2" spans="1:30" s="30" customFormat="1" ht="30" customHeight="1" x14ac:dyDescent="0.35">
      <c r="B2" s="145" t="s">
        <v>273</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row>
    <row r="3" spans="1:30" s="30" customFormat="1" ht="6.75" customHeight="1" x14ac:dyDescent="0.35">
      <c r="W3" s="36"/>
      <c r="X3"/>
    </row>
    <row r="4" spans="1:30" s="30" customFormat="1" ht="20.100000000000001" customHeight="1" x14ac:dyDescent="0.35">
      <c r="A4" s="106" t="s">
        <v>229</v>
      </c>
      <c r="B4" s="106"/>
      <c r="C4" s="106"/>
      <c r="D4" s="106"/>
      <c r="E4" s="106"/>
      <c r="F4" s="106"/>
      <c r="G4" s="106"/>
      <c r="H4" s="106"/>
      <c r="I4" s="106"/>
      <c r="K4" s="117"/>
      <c r="L4" s="117"/>
      <c r="M4" s="117"/>
      <c r="N4" s="117"/>
      <c r="O4" s="117"/>
      <c r="P4" s="117"/>
      <c r="Q4" s="117"/>
      <c r="R4" s="117"/>
      <c r="S4" s="117"/>
      <c r="T4" s="117"/>
      <c r="U4" s="117"/>
      <c r="V4" s="117"/>
      <c r="W4" s="117"/>
      <c r="X4" s="117"/>
      <c r="AA4" s="131" t="s">
        <v>230</v>
      </c>
      <c r="AB4" s="131"/>
      <c r="AC4" s="131"/>
      <c r="AD4" s="131"/>
    </row>
    <row r="5" spans="1:30" s="30" customFormat="1" ht="6.75" customHeight="1" x14ac:dyDescent="0.35">
      <c r="A5" s="98"/>
      <c r="B5" s="98"/>
      <c r="C5" s="98"/>
      <c r="D5" s="98"/>
      <c r="E5"/>
      <c r="V5"/>
      <c r="W5"/>
      <c r="X5"/>
      <c r="AA5" s="132" t="s">
        <v>231</v>
      </c>
      <c r="AB5" s="133"/>
      <c r="AC5" s="136" t="s">
        <v>232</v>
      </c>
      <c r="AD5" s="136"/>
    </row>
    <row r="6" spans="1:30" ht="23.1" customHeight="1" x14ac:dyDescent="0.3">
      <c r="A6" s="106" t="s">
        <v>233</v>
      </c>
      <c r="B6" s="106"/>
      <c r="C6" s="106"/>
      <c r="D6" s="106"/>
      <c r="E6" s="106"/>
      <c r="F6" s="106"/>
      <c r="G6" s="106"/>
      <c r="H6" s="106"/>
      <c r="I6" s="106"/>
      <c r="K6" s="117"/>
      <c r="L6" s="117"/>
      <c r="M6" s="117"/>
      <c r="N6" s="117"/>
      <c r="O6" s="117"/>
      <c r="P6" s="117"/>
      <c r="Q6" s="117"/>
      <c r="R6" s="117"/>
      <c r="S6" s="117"/>
      <c r="T6" s="117"/>
      <c r="U6" s="117"/>
      <c r="V6" s="117"/>
      <c r="W6" s="117"/>
      <c r="X6" s="117"/>
      <c r="AA6" s="134"/>
      <c r="AB6" s="135"/>
      <c r="AC6" s="136"/>
      <c r="AD6" s="136"/>
    </row>
    <row r="7" spans="1:30" ht="6.75" customHeight="1" x14ac:dyDescent="0.3">
      <c r="A7" s="119"/>
      <c r="B7" s="119"/>
      <c r="C7" s="119"/>
      <c r="D7" s="119"/>
      <c r="E7"/>
      <c r="V7"/>
      <c r="W7"/>
      <c r="X7"/>
      <c r="AA7" s="143" t="s">
        <v>14</v>
      </c>
      <c r="AB7" s="143"/>
      <c r="AC7" s="144" t="s">
        <v>1</v>
      </c>
      <c r="AD7" s="144"/>
    </row>
    <row r="8" spans="1:30" ht="20.100000000000001" customHeight="1" x14ac:dyDescent="0.3">
      <c r="A8" s="106" t="s">
        <v>234</v>
      </c>
      <c r="B8" s="106"/>
      <c r="C8" s="106"/>
      <c r="D8" s="106"/>
      <c r="E8" s="106"/>
      <c r="F8" s="106"/>
      <c r="G8" s="106"/>
      <c r="H8" s="106"/>
      <c r="I8" s="106"/>
      <c r="K8" s="117"/>
      <c r="L8" s="117"/>
      <c r="M8" s="117"/>
      <c r="N8" s="117"/>
      <c r="O8" s="117"/>
      <c r="P8" s="117"/>
      <c r="Q8" s="117"/>
      <c r="R8" s="117"/>
      <c r="S8" s="117"/>
      <c r="T8" s="117"/>
      <c r="U8" s="117"/>
      <c r="V8" s="117"/>
      <c r="W8" s="117"/>
      <c r="X8" s="117"/>
      <c r="AA8" s="143"/>
      <c r="AB8" s="143"/>
      <c r="AC8" s="144"/>
      <c r="AD8" s="144"/>
    </row>
    <row r="9" spans="1:30" ht="6.75" customHeight="1" x14ac:dyDescent="0.3">
      <c r="A9" s="119"/>
      <c r="B9" s="119"/>
      <c r="C9" s="119"/>
      <c r="D9" s="119"/>
      <c r="E9"/>
      <c r="AA9" s="143" t="s">
        <v>114</v>
      </c>
      <c r="AB9" s="143"/>
      <c r="AC9" s="144" t="s">
        <v>3</v>
      </c>
      <c r="AD9" s="144"/>
    </row>
    <row r="10" spans="1:30" ht="20.100000000000001" customHeight="1" x14ac:dyDescent="0.3">
      <c r="A10" s="106" t="s">
        <v>235</v>
      </c>
      <c r="B10" s="106"/>
      <c r="C10" s="106"/>
      <c r="D10" s="106"/>
      <c r="E10" s="106"/>
      <c r="F10" s="106"/>
      <c r="G10" s="106"/>
      <c r="H10" s="106"/>
      <c r="I10" s="106"/>
      <c r="K10" s="116"/>
      <c r="L10" s="116"/>
      <c r="M10" s="116"/>
      <c r="N10" s="116"/>
      <c r="O10" s="116"/>
      <c r="P10" s="116"/>
      <c r="Q10" s="38" t="s">
        <v>236</v>
      </c>
      <c r="R10" s="118"/>
      <c r="S10" s="118"/>
      <c r="T10" s="118"/>
      <c r="U10" s="38" t="s">
        <v>237</v>
      </c>
      <c r="V10" s="118"/>
      <c r="W10" s="118"/>
      <c r="X10" s="118"/>
      <c r="AA10" s="143"/>
      <c r="AB10" s="143"/>
      <c r="AC10" s="144"/>
      <c r="AD10" s="144"/>
    </row>
    <row r="11" spans="1:30" ht="8.1" customHeight="1" x14ac:dyDescent="0.3">
      <c r="A11" s="96"/>
      <c r="B11" s="96"/>
      <c r="C11" s="96"/>
      <c r="D11" s="96"/>
      <c r="E11" s="31"/>
      <c r="F11" s="31"/>
      <c r="G11"/>
      <c r="H11"/>
      <c r="I11"/>
      <c r="J11"/>
      <c r="K11"/>
      <c r="L11"/>
      <c r="M11" s="17"/>
      <c r="N11"/>
      <c r="O11"/>
      <c r="P11"/>
      <c r="Q11"/>
      <c r="R11"/>
      <c r="S11"/>
      <c r="X11"/>
      <c r="AA11" s="143" t="s">
        <v>115</v>
      </c>
      <c r="AB11" s="143"/>
      <c r="AC11" s="144" t="s">
        <v>2</v>
      </c>
      <c r="AD11" s="144"/>
    </row>
    <row r="12" spans="1:30" ht="20.100000000000001" customHeight="1" x14ac:dyDescent="0.35">
      <c r="A12" s="30"/>
      <c r="B12" s="122"/>
      <c r="C12" s="123"/>
      <c r="D12" s="123"/>
      <c r="E12" s="19"/>
      <c r="F12" s="19"/>
      <c r="G12" s="123" t="s">
        <v>238</v>
      </c>
      <c r="H12" s="123"/>
      <c r="I12" s="123"/>
      <c r="J12" s="19"/>
      <c r="K12" s="19"/>
      <c r="L12" s="19"/>
      <c r="M12" s="20"/>
      <c r="N12"/>
      <c r="O12" s="21"/>
      <c r="P12" s="120" t="s">
        <v>239</v>
      </c>
      <c r="Q12" s="120"/>
      <c r="R12" s="120"/>
      <c r="S12" s="120"/>
      <c r="T12" s="120"/>
      <c r="U12" s="120"/>
      <c r="V12" s="120"/>
      <c r="W12" s="120"/>
      <c r="X12" s="120"/>
      <c r="Y12" s="15"/>
      <c r="AA12" s="143"/>
      <c r="AB12" s="143"/>
      <c r="AC12" s="144"/>
      <c r="AD12" s="144"/>
    </row>
    <row r="13" spans="1:30" customFormat="1" ht="6" customHeight="1" x14ac:dyDescent="0.3">
      <c r="A13" s="22"/>
      <c r="B13" s="125"/>
      <c r="C13" s="125"/>
      <c r="D13" s="126"/>
      <c r="G13" s="96"/>
      <c r="H13" s="96"/>
      <c r="I13" s="96"/>
      <c r="M13" s="22"/>
      <c r="O13" s="23"/>
      <c r="P13" s="100"/>
      <c r="Q13" s="100"/>
      <c r="R13" s="100"/>
      <c r="S13" s="100"/>
      <c r="T13" s="100"/>
      <c r="U13" s="100"/>
      <c r="V13" s="100"/>
      <c r="W13" s="100"/>
      <c r="X13" s="100"/>
      <c r="Y13" s="22"/>
      <c r="AA13" s="143" t="s">
        <v>116</v>
      </c>
      <c r="AB13" s="143"/>
      <c r="AC13" s="144" t="s">
        <v>4</v>
      </c>
      <c r="AD13" s="144"/>
    </row>
    <row r="14" spans="1:30" customFormat="1" ht="20.100000000000001" customHeight="1" x14ac:dyDescent="0.35">
      <c r="A14" s="57"/>
      <c r="B14" s="107" t="s">
        <v>23</v>
      </c>
      <c r="C14" s="108"/>
      <c r="D14" s="108"/>
      <c r="E14" s="108"/>
      <c r="F14" s="108"/>
      <c r="G14" s="108"/>
      <c r="H14" s="108"/>
      <c r="I14" s="108"/>
      <c r="M14" s="22"/>
      <c r="N14" s="14"/>
      <c r="O14" s="16"/>
      <c r="P14" s="100"/>
      <c r="Q14" s="100"/>
      <c r="R14" s="100"/>
      <c r="S14" s="100"/>
      <c r="T14" s="100"/>
      <c r="U14" s="100"/>
      <c r="V14" s="100"/>
      <c r="W14" s="100"/>
      <c r="X14" s="100"/>
      <c r="Y14" s="24"/>
      <c r="AA14" s="143"/>
      <c r="AB14" s="143"/>
      <c r="AC14" s="144"/>
      <c r="AD14" s="144"/>
    </row>
    <row r="15" spans="1:30" customFormat="1" ht="6" customHeight="1" x14ac:dyDescent="0.3">
      <c r="A15" s="22"/>
      <c r="B15" s="127"/>
      <c r="C15" s="127"/>
      <c r="D15" s="128"/>
      <c r="E15" s="55"/>
      <c r="F15" s="55"/>
      <c r="G15" s="115"/>
      <c r="H15" s="115"/>
      <c r="I15" s="115"/>
      <c r="M15" s="22"/>
      <c r="O15" s="23"/>
      <c r="P15" s="100"/>
      <c r="Q15" s="100"/>
      <c r="R15" s="100"/>
      <c r="S15" s="100"/>
      <c r="T15" s="100"/>
      <c r="U15" s="100"/>
      <c r="V15" s="100"/>
      <c r="W15" s="100"/>
      <c r="X15" s="100"/>
      <c r="Y15" s="24"/>
      <c r="AA15" s="143" t="s">
        <v>117</v>
      </c>
      <c r="AB15" s="143"/>
      <c r="AC15" s="139" t="s">
        <v>5</v>
      </c>
      <c r="AD15" s="140"/>
    </row>
    <row r="16" spans="1:30" customFormat="1" ht="20.100000000000001" customHeight="1" x14ac:dyDescent="0.3">
      <c r="A16" s="58"/>
      <c r="B16" s="105" t="s">
        <v>240</v>
      </c>
      <c r="C16" s="106"/>
      <c r="D16" s="106"/>
      <c r="E16" s="106"/>
      <c r="F16" s="106"/>
      <c r="G16" s="106"/>
      <c r="H16" s="106"/>
      <c r="I16" s="106"/>
      <c r="K16" s="110" t="str">
        <f>IF('Jeu de rôles_procès-verbal'!$O$7="","",'Jeu de rôles_procès-verbal'!$O$7)</f>
        <v/>
      </c>
      <c r="L16" s="110"/>
      <c r="M16" s="22"/>
      <c r="O16" s="23"/>
      <c r="P16" s="100"/>
      <c r="Q16" s="100"/>
      <c r="R16" s="100"/>
      <c r="S16" s="100"/>
      <c r="T16" s="100"/>
      <c r="U16" s="100"/>
      <c r="V16" s="100"/>
      <c r="W16" s="100"/>
      <c r="X16" s="100"/>
      <c r="Y16" s="24"/>
      <c r="AA16" s="143"/>
      <c r="AB16" s="143"/>
      <c r="AC16" s="141"/>
      <c r="AD16" s="142"/>
    </row>
    <row r="17" spans="1:30" customFormat="1" ht="6" customHeight="1" x14ac:dyDescent="0.3">
      <c r="A17" s="58"/>
      <c r="B17" s="124"/>
      <c r="C17" s="124"/>
      <c r="D17" s="105"/>
      <c r="E17" s="55"/>
      <c r="F17" s="55"/>
      <c r="G17" s="106"/>
      <c r="H17" s="106"/>
      <c r="I17" s="106"/>
      <c r="K17" s="56"/>
      <c r="L17" s="56"/>
      <c r="M17" s="22"/>
      <c r="O17" s="23"/>
      <c r="P17" s="100"/>
      <c r="Q17" s="100"/>
      <c r="R17" s="100"/>
      <c r="S17" s="100"/>
      <c r="T17" s="100"/>
      <c r="U17" s="100"/>
      <c r="V17" s="100"/>
      <c r="W17" s="100"/>
      <c r="X17" s="100"/>
      <c r="Y17" s="24"/>
      <c r="AA17" s="143" t="s">
        <v>118</v>
      </c>
      <c r="AB17" s="143"/>
      <c r="AC17" s="139" t="s">
        <v>6</v>
      </c>
      <c r="AD17" s="140"/>
    </row>
    <row r="18" spans="1:30" customFormat="1" ht="20.100000000000001" customHeight="1" x14ac:dyDescent="0.3">
      <c r="A18" s="58"/>
      <c r="B18" s="105" t="s">
        <v>241</v>
      </c>
      <c r="C18" s="106"/>
      <c r="D18" s="106"/>
      <c r="E18" s="106"/>
      <c r="F18" s="106"/>
      <c r="G18" s="106"/>
      <c r="H18" s="106"/>
      <c r="I18" s="106"/>
      <c r="K18" s="110" t="str">
        <f>IF('Jeu de rôles_procès-verbal'!$O$9="","",'Jeu de rôles_procès-verbal'!$O$9)</f>
        <v/>
      </c>
      <c r="L18" s="110"/>
      <c r="M18" s="22"/>
      <c r="O18" s="23"/>
      <c r="P18" s="100"/>
      <c r="Q18" s="100"/>
      <c r="R18" s="100"/>
      <c r="S18" s="100"/>
      <c r="T18" s="100"/>
      <c r="U18" s="100"/>
      <c r="V18" s="100"/>
      <c r="W18" s="100"/>
      <c r="X18" s="100"/>
      <c r="Y18" s="24"/>
      <c r="AA18" s="143"/>
      <c r="AB18" s="143"/>
      <c r="AC18" s="141"/>
      <c r="AD18" s="142"/>
    </row>
    <row r="19" spans="1:30" customFormat="1" ht="6" customHeight="1" x14ac:dyDescent="0.3">
      <c r="A19" s="58"/>
      <c r="B19" s="124"/>
      <c r="C19" s="124"/>
      <c r="D19" s="105"/>
      <c r="E19" s="55"/>
      <c r="F19" s="55"/>
      <c r="G19" s="106"/>
      <c r="H19" s="106"/>
      <c r="I19" s="106"/>
      <c r="M19" s="22"/>
      <c r="O19" s="23"/>
      <c r="P19" s="100"/>
      <c r="Q19" s="100"/>
      <c r="R19" s="100"/>
      <c r="S19" s="100"/>
      <c r="T19" s="100"/>
      <c r="U19" s="100"/>
      <c r="V19" s="100"/>
      <c r="W19" s="100"/>
      <c r="X19" s="100"/>
      <c r="Y19" s="24"/>
      <c r="AA19" s="143" t="s">
        <v>119</v>
      </c>
      <c r="AB19" s="143"/>
      <c r="AC19" s="139" t="s">
        <v>7</v>
      </c>
      <c r="AD19" s="140"/>
    </row>
    <row r="20" spans="1:30" customFormat="1" ht="20.100000000000001" customHeight="1" x14ac:dyDescent="0.3">
      <c r="A20" s="58"/>
      <c r="B20" s="105" t="s">
        <v>242</v>
      </c>
      <c r="C20" s="106"/>
      <c r="D20" s="106"/>
      <c r="E20" s="106"/>
      <c r="F20" s="106"/>
      <c r="G20" s="106"/>
      <c r="H20" s="106"/>
      <c r="I20" s="106"/>
      <c r="K20" s="110" t="str">
        <f>IF('Jeu de rôles_procès-verbal'!$O$11="","",'Jeu de rôles_procès-verbal'!$O$11)</f>
        <v/>
      </c>
      <c r="L20" s="110"/>
      <c r="M20" s="22"/>
      <c r="O20" s="23"/>
      <c r="P20" s="100"/>
      <c r="Q20" s="100"/>
      <c r="R20" s="100"/>
      <c r="S20" s="100"/>
      <c r="T20" s="100"/>
      <c r="U20" s="100"/>
      <c r="V20" s="100"/>
      <c r="W20" s="100"/>
      <c r="X20" s="100"/>
      <c r="Y20" s="24"/>
      <c r="AA20" s="143"/>
      <c r="AB20" s="143"/>
      <c r="AC20" s="141"/>
      <c r="AD20" s="142"/>
    </row>
    <row r="21" spans="1:30" customFormat="1" ht="6" customHeight="1" x14ac:dyDescent="0.3">
      <c r="A21" s="58"/>
      <c r="B21" s="124"/>
      <c r="C21" s="124"/>
      <c r="D21" s="105"/>
      <c r="E21" s="55"/>
      <c r="F21" s="55"/>
      <c r="G21" s="106"/>
      <c r="H21" s="106"/>
      <c r="I21" s="106"/>
      <c r="M21" s="22"/>
      <c r="O21" s="23"/>
      <c r="P21" s="100"/>
      <c r="Q21" s="100"/>
      <c r="R21" s="100"/>
      <c r="S21" s="100"/>
      <c r="T21" s="100"/>
      <c r="U21" s="100"/>
      <c r="V21" s="100"/>
      <c r="W21" s="100"/>
      <c r="X21" s="100"/>
      <c r="Y21" s="24"/>
      <c r="AA21" s="143" t="s">
        <v>120</v>
      </c>
      <c r="AB21" s="143"/>
      <c r="AC21" s="139" t="s">
        <v>8</v>
      </c>
      <c r="AD21" s="140"/>
    </row>
    <row r="22" spans="1:30" customFormat="1" ht="20.100000000000001" customHeight="1" x14ac:dyDescent="0.35">
      <c r="A22" s="57"/>
      <c r="B22" s="107" t="s">
        <v>24</v>
      </c>
      <c r="C22" s="108"/>
      <c r="D22" s="108"/>
      <c r="E22" s="108"/>
      <c r="F22" s="108"/>
      <c r="G22" s="108"/>
      <c r="H22" s="108"/>
      <c r="I22" s="108"/>
      <c r="M22" s="22"/>
      <c r="O22" s="23"/>
      <c r="P22" s="100"/>
      <c r="Q22" s="100"/>
      <c r="R22" s="100"/>
      <c r="S22" s="100"/>
      <c r="T22" s="100"/>
      <c r="U22" s="100"/>
      <c r="V22" s="100"/>
      <c r="W22" s="100"/>
      <c r="X22" s="100"/>
      <c r="Y22" s="24"/>
      <c r="AA22" s="143"/>
      <c r="AB22" s="143"/>
      <c r="AC22" s="141"/>
      <c r="AD22" s="142"/>
    </row>
    <row r="23" spans="1:30" customFormat="1" ht="6" customHeight="1" x14ac:dyDescent="0.3">
      <c r="A23" s="58"/>
      <c r="B23" s="124"/>
      <c r="C23" s="124"/>
      <c r="D23" s="105"/>
      <c r="E23" s="55"/>
      <c r="F23" s="55"/>
      <c r="G23" s="106"/>
      <c r="H23" s="106"/>
      <c r="I23" s="106"/>
      <c r="M23" s="22"/>
      <c r="O23" s="23"/>
      <c r="P23" s="100"/>
      <c r="Q23" s="100"/>
      <c r="R23" s="100"/>
      <c r="S23" s="100"/>
      <c r="T23" s="100"/>
      <c r="U23" s="100"/>
      <c r="V23" s="100"/>
      <c r="W23" s="100"/>
      <c r="X23" s="100"/>
      <c r="Y23" s="24"/>
      <c r="AA23" s="143" t="s">
        <v>121</v>
      </c>
      <c r="AB23" s="143"/>
      <c r="AC23" s="144" t="s">
        <v>9</v>
      </c>
      <c r="AD23" s="144"/>
    </row>
    <row r="24" spans="1:30" customFormat="1" ht="20.100000000000001" customHeight="1" x14ac:dyDescent="0.3">
      <c r="A24" s="58"/>
      <c r="B24" s="105" t="s">
        <v>240</v>
      </c>
      <c r="C24" s="106"/>
      <c r="D24" s="106"/>
      <c r="E24" s="106"/>
      <c r="F24" s="106"/>
      <c r="G24" s="106"/>
      <c r="H24" s="106"/>
      <c r="I24" s="106"/>
      <c r="K24" s="110" t="str">
        <f>IF('Entretien prof._procès-verbal'!$O$7="","",'Entretien prof._procès-verbal'!$O$7)</f>
        <v/>
      </c>
      <c r="L24" s="110"/>
      <c r="M24" s="22"/>
      <c r="O24" s="23"/>
      <c r="P24" s="100"/>
      <c r="Q24" s="100"/>
      <c r="R24" s="100"/>
      <c r="S24" s="100"/>
      <c r="T24" s="100"/>
      <c r="U24" s="100"/>
      <c r="V24" s="100"/>
      <c r="W24" s="100"/>
      <c r="X24" s="100"/>
      <c r="Y24" s="24"/>
      <c r="AA24" s="143"/>
      <c r="AB24" s="143"/>
      <c r="AC24" s="144"/>
      <c r="AD24" s="144"/>
    </row>
    <row r="25" spans="1:30" customFormat="1" ht="6" customHeight="1" x14ac:dyDescent="0.3">
      <c r="A25" s="58"/>
      <c r="B25" s="124"/>
      <c r="C25" s="124"/>
      <c r="D25" s="105"/>
      <c r="E25" s="55"/>
      <c r="F25" s="55"/>
      <c r="G25" s="106"/>
      <c r="H25" s="106"/>
      <c r="I25" s="106"/>
      <c r="K25" s="56"/>
      <c r="L25" s="56"/>
      <c r="M25" s="22"/>
      <c r="O25" s="23"/>
      <c r="P25" s="100"/>
      <c r="Q25" s="100"/>
      <c r="R25" s="100"/>
      <c r="S25" s="100"/>
      <c r="T25" s="100"/>
      <c r="U25" s="100"/>
      <c r="V25" s="100"/>
      <c r="W25" s="100"/>
      <c r="X25" s="100"/>
      <c r="Y25" s="24"/>
      <c r="AA25" s="143" t="s">
        <v>122</v>
      </c>
      <c r="AB25" s="143"/>
      <c r="AC25" s="144" t="s">
        <v>10</v>
      </c>
      <c r="AD25" s="144"/>
    </row>
    <row r="26" spans="1:30" customFormat="1" ht="20.100000000000001" customHeight="1" x14ac:dyDescent="0.3">
      <c r="A26" s="58"/>
      <c r="B26" s="105" t="s">
        <v>241</v>
      </c>
      <c r="C26" s="106"/>
      <c r="D26" s="106"/>
      <c r="E26" s="106"/>
      <c r="F26" s="106"/>
      <c r="G26" s="106"/>
      <c r="H26" s="106"/>
      <c r="I26" s="106"/>
      <c r="K26" s="110" t="str">
        <f>IF('Entretien prof._procès-verbal'!$O$9="","",'Entretien prof._procès-verbal'!$O$9)</f>
        <v/>
      </c>
      <c r="L26" s="110"/>
      <c r="M26" s="22"/>
      <c r="O26" s="23"/>
      <c r="P26" s="100"/>
      <c r="Q26" s="100"/>
      <c r="R26" s="100"/>
      <c r="S26" s="100"/>
      <c r="T26" s="100"/>
      <c r="U26" s="100"/>
      <c r="V26" s="100"/>
      <c r="W26" s="100"/>
      <c r="X26" s="100"/>
      <c r="Y26" s="24"/>
      <c r="AA26" s="143"/>
      <c r="AB26" s="143"/>
      <c r="AC26" s="144"/>
      <c r="AD26" s="144"/>
    </row>
    <row r="27" spans="1:30" customFormat="1" ht="6" customHeight="1" x14ac:dyDescent="0.3">
      <c r="A27" s="58"/>
      <c r="B27" s="124"/>
      <c r="C27" s="124"/>
      <c r="D27" s="105"/>
      <c r="E27" s="55"/>
      <c r="F27" s="55"/>
      <c r="G27" s="106"/>
      <c r="H27" s="106"/>
      <c r="I27" s="106"/>
      <c r="M27" s="22"/>
      <c r="O27" s="23"/>
      <c r="P27" s="100"/>
      <c r="Q27" s="100"/>
      <c r="R27" s="100"/>
      <c r="S27" s="100"/>
      <c r="T27" s="100"/>
      <c r="U27" s="100"/>
      <c r="V27" s="100"/>
      <c r="W27" s="100"/>
      <c r="X27" s="100"/>
      <c r="Y27" s="24"/>
      <c r="AA27" s="143" t="s">
        <v>123</v>
      </c>
      <c r="AB27" s="143"/>
      <c r="AC27" s="144" t="s">
        <v>13</v>
      </c>
      <c r="AD27" s="144"/>
    </row>
    <row r="28" spans="1:30" customFormat="1" ht="20.100000000000001" customHeight="1" x14ac:dyDescent="0.3">
      <c r="A28" s="58"/>
      <c r="B28" s="105" t="s">
        <v>242</v>
      </c>
      <c r="C28" s="106"/>
      <c r="D28" s="106"/>
      <c r="E28" s="106"/>
      <c r="F28" s="106"/>
      <c r="G28" s="106"/>
      <c r="H28" s="106"/>
      <c r="I28" s="106"/>
      <c r="K28" s="110" t="str">
        <f>IF('Entretien prof._procès-verbal'!$O$11="","",'Entretien prof._procès-verbal'!$O$11)</f>
        <v/>
      </c>
      <c r="L28" s="110"/>
      <c r="M28" s="22"/>
      <c r="O28" s="23"/>
      <c r="P28" s="100"/>
      <c r="Q28" s="100"/>
      <c r="R28" s="100"/>
      <c r="S28" s="100"/>
      <c r="T28" s="100"/>
      <c r="U28" s="100"/>
      <c r="V28" s="100"/>
      <c r="W28" s="100"/>
      <c r="X28" s="100"/>
      <c r="Y28" s="24"/>
      <c r="AA28" s="143"/>
      <c r="AB28" s="143"/>
      <c r="AC28" s="144"/>
      <c r="AD28" s="144"/>
    </row>
    <row r="29" spans="1:30" customFormat="1" ht="3" customHeight="1" x14ac:dyDescent="0.3">
      <c r="A29" s="4"/>
      <c r="B29" s="130"/>
      <c r="C29" s="111"/>
      <c r="D29" s="111"/>
      <c r="E29" s="31"/>
      <c r="F29" s="31"/>
      <c r="G29" s="111"/>
      <c r="H29" s="111"/>
      <c r="I29" s="111"/>
      <c r="J29" s="31"/>
      <c r="K29" s="31"/>
      <c r="L29" s="31"/>
      <c r="M29" s="25"/>
      <c r="O29" s="23"/>
      <c r="P29" s="100"/>
      <c r="Q29" s="100"/>
      <c r="R29" s="100"/>
      <c r="S29" s="100"/>
      <c r="T29" s="100"/>
      <c r="U29" s="100"/>
      <c r="V29" s="100"/>
      <c r="W29" s="100"/>
      <c r="X29" s="100"/>
      <c r="Y29" s="24"/>
      <c r="AA29" s="137"/>
      <c r="AB29" s="137"/>
      <c r="AC29" s="137"/>
      <c r="AD29" s="137"/>
    </row>
    <row r="30" spans="1:30" customFormat="1" ht="3" customHeight="1" x14ac:dyDescent="0.3">
      <c r="B30" s="129"/>
      <c r="C30" s="114"/>
      <c r="D30" s="114"/>
      <c r="E30" s="19"/>
      <c r="F30" s="19"/>
      <c r="G30" s="114"/>
      <c r="H30" s="114"/>
      <c r="I30" s="114"/>
      <c r="J30" s="19"/>
      <c r="K30" s="19"/>
      <c r="L30" s="19"/>
      <c r="M30" s="20"/>
      <c r="O30" s="23"/>
      <c r="P30" s="26"/>
      <c r="Q30" s="26"/>
      <c r="R30" s="26"/>
      <c r="S30" s="26"/>
      <c r="T30" s="26"/>
      <c r="U30" s="26"/>
      <c r="V30" s="26"/>
      <c r="W30" s="26"/>
      <c r="X30" s="26"/>
      <c r="Y30" s="24"/>
      <c r="AA30" s="137"/>
      <c r="AB30" s="137"/>
      <c r="AC30" s="137"/>
      <c r="AD30" s="137"/>
    </row>
    <row r="31" spans="1:30" customFormat="1" ht="21.9" customHeight="1" x14ac:dyDescent="0.35">
      <c r="A31" s="14"/>
      <c r="B31" s="112" t="s">
        <v>243</v>
      </c>
      <c r="C31" s="109"/>
      <c r="D31" s="14"/>
      <c r="E31" s="113" t="str">
        <f>IF(COUNT(K16:L28)=0,"",ROUND((SUM(K16:L28)/COUNT(K16:L28))*2,0)/2)</f>
        <v/>
      </c>
      <c r="F31" s="113"/>
      <c r="G31" s="14"/>
      <c r="H31" s="109" t="s">
        <v>244</v>
      </c>
      <c r="I31" s="109"/>
      <c r="K31" s="110" t="str">
        <f>IF(COUNT(K16:L28)=0,"",ROUND((SUM(K16:L28))*2,0)/2)</f>
        <v/>
      </c>
      <c r="L31" s="110"/>
      <c r="M31" s="22"/>
      <c r="O31" s="23"/>
      <c r="P31" s="121" t="s">
        <v>25</v>
      </c>
      <c r="Q31" s="121"/>
      <c r="R31" s="121"/>
      <c r="S31" s="121"/>
      <c r="T31" s="121"/>
      <c r="U31" s="121"/>
      <c r="V31" s="121"/>
      <c r="W31" s="121"/>
      <c r="X31" s="121"/>
      <c r="Y31" s="27"/>
      <c r="AA31" s="138"/>
      <c r="AB31" s="138"/>
      <c r="AC31" s="138"/>
      <c r="AD31" s="138"/>
    </row>
    <row r="32" spans="1:30" customFormat="1" ht="3" customHeight="1" x14ac:dyDescent="0.3">
      <c r="A32" s="33"/>
      <c r="B32" s="39"/>
      <c r="C32" s="40"/>
      <c r="D32" s="40"/>
      <c r="E32" s="31"/>
      <c r="F32" s="31"/>
      <c r="G32" s="40"/>
      <c r="H32" s="40"/>
      <c r="I32" s="40"/>
      <c r="J32" s="31"/>
      <c r="K32" s="31"/>
      <c r="L32" s="31"/>
      <c r="M32" s="25"/>
      <c r="O32" s="28"/>
      <c r="P32" s="31"/>
      <c r="Q32" s="31"/>
      <c r="R32" s="31"/>
      <c r="S32" s="31"/>
      <c r="T32" s="31"/>
      <c r="U32" s="31"/>
      <c r="V32" s="31"/>
      <c r="W32" s="31"/>
      <c r="X32" s="31"/>
      <c r="Y32" s="25"/>
    </row>
    <row r="33" spans="1:31" customFormat="1" ht="9.9" customHeight="1" x14ac:dyDescent="0.3">
      <c r="A33" s="33"/>
      <c r="B33" s="33"/>
      <c r="C33" s="33"/>
      <c r="D33" s="33"/>
    </row>
    <row r="34" spans="1:31" customFormat="1" ht="15" customHeight="1" x14ac:dyDescent="0.3">
      <c r="A34" s="33"/>
      <c r="B34" s="33"/>
      <c r="C34" s="33"/>
      <c r="D34" s="33"/>
      <c r="K34" s="4" t="s">
        <v>26</v>
      </c>
      <c r="L34" s="4"/>
      <c r="M34" s="4"/>
      <c r="N34" s="4"/>
      <c r="O34" s="4"/>
      <c r="P34" s="4"/>
      <c r="Q34" s="4"/>
      <c r="R34" s="4"/>
      <c r="S34" s="4"/>
      <c r="T34" s="4"/>
      <c r="V34" s="4" t="s">
        <v>27</v>
      </c>
      <c r="W34" s="4"/>
      <c r="X34" s="4"/>
      <c r="Y34" s="4"/>
      <c r="Z34" s="4"/>
      <c r="AA34" s="4"/>
      <c r="AB34" s="4"/>
      <c r="AC34" s="4"/>
      <c r="AD34" s="4"/>
    </row>
    <row r="35" spans="1:31" customFormat="1" ht="15" customHeight="1" x14ac:dyDescent="0.3">
      <c r="A35" s="33"/>
      <c r="B35" s="33"/>
      <c r="C35" s="4" t="s">
        <v>245</v>
      </c>
      <c r="D35" s="4"/>
      <c r="E35" s="4"/>
      <c r="F35" s="4"/>
      <c r="G35" s="4"/>
      <c r="H35" s="4"/>
      <c r="K35" s="4" t="s">
        <v>28</v>
      </c>
      <c r="L35" s="4"/>
      <c r="M35" s="4"/>
      <c r="N35" s="4"/>
      <c r="O35" s="4"/>
      <c r="P35" s="4"/>
      <c r="Q35" s="4"/>
      <c r="R35" s="4"/>
      <c r="S35" s="4"/>
      <c r="T35" s="4"/>
      <c r="V35" s="4" t="s">
        <v>28</v>
      </c>
      <c r="W35" s="4"/>
      <c r="X35" s="4"/>
      <c r="Y35" s="4"/>
      <c r="Z35" s="4"/>
      <c r="AA35" s="4"/>
      <c r="AB35" s="4"/>
      <c r="AC35" s="4"/>
      <c r="AD35" s="4"/>
    </row>
    <row r="36" spans="1:31" customFormat="1" ht="15" customHeight="1" x14ac:dyDescent="0.3">
      <c r="A36" s="33"/>
      <c r="B36" s="33"/>
      <c r="C36" s="101"/>
      <c r="D36" s="101"/>
      <c r="E36" s="101"/>
      <c r="F36" s="101"/>
      <c r="G36" s="101"/>
      <c r="H36" s="101"/>
      <c r="K36" s="104"/>
      <c r="L36" s="104"/>
      <c r="M36" s="104"/>
      <c r="N36" s="104"/>
      <c r="O36" s="104"/>
      <c r="P36" s="104"/>
      <c r="Q36" s="104"/>
      <c r="R36" s="104"/>
      <c r="S36" s="104"/>
      <c r="T36" s="104"/>
      <c r="V36" s="104"/>
      <c r="W36" s="104"/>
      <c r="X36" s="104"/>
      <c r="Y36" s="104"/>
      <c r="Z36" s="104"/>
      <c r="AA36" s="104"/>
      <c r="AB36" s="104"/>
      <c r="AC36" s="104"/>
      <c r="AD36" s="104"/>
    </row>
    <row r="37" spans="1:31" customFormat="1" ht="15" customHeight="1" x14ac:dyDescent="0.3">
      <c r="A37" s="33"/>
      <c r="B37" s="33"/>
      <c r="C37" s="101"/>
      <c r="D37" s="101"/>
      <c r="E37" s="101"/>
      <c r="F37" s="101"/>
      <c r="G37" s="101"/>
      <c r="H37" s="101"/>
      <c r="K37" s="104"/>
      <c r="L37" s="104"/>
      <c r="M37" s="104"/>
      <c r="N37" s="104"/>
      <c r="O37" s="104"/>
      <c r="P37" s="104"/>
      <c r="Q37" s="104"/>
      <c r="R37" s="104"/>
      <c r="S37" s="104"/>
      <c r="T37" s="104"/>
      <c r="V37" s="104"/>
      <c r="W37" s="104"/>
      <c r="X37" s="104"/>
      <c r="Y37" s="104"/>
      <c r="Z37" s="104"/>
      <c r="AA37" s="104"/>
      <c r="AB37" s="104"/>
      <c r="AC37" s="104"/>
      <c r="AD37" s="104"/>
    </row>
    <row r="38" spans="1:31" customFormat="1" ht="15" customHeight="1" x14ac:dyDescent="0.3">
      <c r="A38" s="33"/>
      <c r="B38" s="33"/>
      <c r="C38" s="146" t="s">
        <v>246</v>
      </c>
      <c r="D38" s="146"/>
      <c r="E38" s="146"/>
      <c r="F38" s="146"/>
      <c r="G38" s="146"/>
      <c r="H38" s="146"/>
      <c r="K38" s="102"/>
      <c r="L38" s="102"/>
      <c r="M38" s="102"/>
      <c r="N38" s="102"/>
      <c r="O38" s="102"/>
      <c r="P38" s="102"/>
      <c r="Q38" s="102"/>
      <c r="R38" s="102"/>
      <c r="S38" s="102"/>
      <c r="T38" s="102"/>
      <c r="V38" s="102"/>
      <c r="W38" s="102"/>
      <c r="X38" s="102"/>
      <c r="Y38" s="102"/>
      <c r="Z38" s="102"/>
      <c r="AA38" s="102"/>
      <c r="AB38" s="102"/>
      <c r="AC38" s="102"/>
      <c r="AD38" s="102"/>
    </row>
    <row r="39" spans="1:31" customFormat="1" ht="15" customHeight="1" x14ac:dyDescent="0.3">
      <c r="A39" s="33"/>
      <c r="B39" s="33"/>
      <c r="C39" s="146"/>
      <c r="D39" s="146"/>
      <c r="E39" s="146"/>
      <c r="F39" s="146"/>
      <c r="G39" s="146"/>
      <c r="H39" s="146"/>
      <c r="K39" s="102"/>
      <c r="L39" s="102"/>
      <c r="M39" s="102"/>
      <c r="N39" s="102"/>
      <c r="O39" s="102"/>
      <c r="P39" s="102"/>
      <c r="Q39" s="102"/>
      <c r="R39" s="102"/>
      <c r="S39" s="102"/>
      <c r="T39" s="102"/>
      <c r="V39" s="102"/>
      <c r="W39" s="102"/>
      <c r="X39" s="102"/>
      <c r="Y39" s="102"/>
      <c r="Z39" s="102"/>
      <c r="AA39" s="102"/>
      <c r="AB39" s="102"/>
      <c r="AC39" s="102"/>
      <c r="AD39" s="102"/>
    </row>
    <row r="40" spans="1:31" customFormat="1" ht="15" customHeight="1" x14ac:dyDescent="0.3">
      <c r="A40" s="33"/>
      <c r="B40" s="33"/>
      <c r="C40" s="146"/>
      <c r="D40" s="146"/>
      <c r="E40" s="146"/>
      <c r="F40" s="146"/>
      <c r="G40" s="146"/>
      <c r="H40" s="146"/>
      <c r="K40" s="103"/>
      <c r="L40" s="103"/>
      <c r="M40" s="103"/>
      <c r="N40" s="103"/>
      <c r="O40" s="103"/>
      <c r="P40" s="103"/>
      <c r="Q40" s="103"/>
      <c r="R40" s="103"/>
      <c r="S40" s="103"/>
      <c r="T40" s="103"/>
      <c r="V40" s="103"/>
      <c r="W40" s="103"/>
      <c r="X40" s="103"/>
      <c r="Y40" s="103"/>
      <c r="Z40" s="103"/>
      <c r="AA40" s="103"/>
      <c r="AB40" s="103"/>
      <c r="AC40" s="103"/>
      <c r="AD40" s="103"/>
    </row>
    <row r="41" spans="1:31" customFormat="1" ht="15" customHeight="1" x14ac:dyDescent="0.3">
      <c r="A41" s="33"/>
      <c r="B41" s="33"/>
      <c r="D41" s="33"/>
    </row>
    <row r="42" spans="1:31" x14ac:dyDescent="0.25">
      <c r="AD42" s="99" t="str">
        <f>Seitenzahlen!A12</f>
        <v>Page 1 sur 6</v>
      </c>
      <c r="AE42" s="99"/>
    </row>
  </sheetData>
  <sheetProtection password="8C5A" sheet="1" objects="1" scenarios="1" formatCells="0" selectLockedCells="1"/>
  <mergeCells count="93">
    <mergeCell ref="B2:AD2"/>
    <mergeCell ref="AA17:AB18"/>
    <mergeCell ref="C38:H40"/>
    <mergeCell ref="A1:X1"/>
    <mergeCell ref="A11:D11"/>
    <mergeCell ref="AC15:AD16"/>
    <mergeCell ref="AA15:AB16"/>
    <mergeCell ref="AC7:AD8"/>
    <mergeCell ref="AC9:AD10"/>
    <mergeCell ref="AC11:AD12"/>
    <mergeCell ref="AC13:AD14"/>
    <mergeCell ref="AA7:AB8"/>
    <mergeCell ref="AA9:AB10"/>
    <mergeCell ref="AA11:AB12"/>
    <mergeCell ref="AA13:AB14"/>
    <mergeCell ref="A9:D9"/>
    <mergeCell ref="AA4:AD4"/>
    <mergeCell ref="AA5:AB6"/>
    <mergeCell ref="AC5:AD6"/>
    <mergeCell ref="AA29:AB31"/>
    <mergeCell ref="AC29:AD31"/>
    <mergeCell ref="AC17:AD18"/>
    <mergeCell ref="AA25:AB26"/>
    <mergeCell ref="AC25:AD26"/>
    <mergeCell ref="AC27:AD28"/>
    <mergeCell ref="AC19:AD20"/>
    <mergeCell ref="AC21:AD22"/>
    <mergeCell ref="AC23:AD24"/>
    <mergeCell ref="AA19:AB20"/>
    <mergeCell ref="AA21:AB22"/>
    <mergeCell ref="AA23:AB24"/>
    <mergeCell ref="AA27:AB28"/>
    <mergeCell ref="P12:X12"/>
    <mergeCell ref="P31:X31"/>
    <mergeCell ref="B12:D12"/>
    <mergeCell ref="B17:D17"/>
    <mergeCell ref="B25:D25"/>
    <mergeCell ref="B13:D13"/>
    <mergeCell ref="B15:D15"/>
    <mergeCell ref="B19:D19"/>
    <mergeCell ref="B21:D21"/>
    <mergeCell ref="B30:D30"/>
    <mergeCell ref="B23:D23"/>
    <mergeCell ref="B27:D27"/>
    <mergeCell ref="B29:D29"/>
    <mergeCell ref="B20:I20"/>
    <mergeCell ref="G12:I12"/>
    <mergeCell ref="G13:I13"/>
    <mergeCell ref="A10:I10"/>
    <mergeCell ref="A8:I8"/>
    <mergeCell ref="A6:I6"/>
    <mergeCell ref="A4:I4"/>
    <mergeCell ref="K10:P10"/>
    <mergeCell ref="K8:X8"/>
    <mergeCell ref="K6:X6"/>
    <mergeCell ref="K4:X4"/>
    <mergeCell ref="R10:T10"/>
    <mergeCell ref="V10:X10"/>
    <mergeCell ref="A5:D5"/>
    <mergeCell ref="A7:D7"/>
    <mergeCell ref="G15:I15"/>
    <mergeCell ref="G17:I17"/>
    <mergeCell ref="G19:I19"/>
    <mergeCell ref="K18:L18"/>
    <mergeCell ref="K16:L16"/>
    <mergeCell ref="B31:C31"/>
    <mergeCell ref="E31:F31"/>
    <mergeCell ref="B28:I28"/>
    <mergeCell ref="B26:I26"/>
    <mergeCell ref="B24:I24"/>
    <mergeCell ref="G30:I30"/>
    <mergeCell ref="G21:I21"/>
    <mergeCell ref="G23:I23"/>
    <mergeCell ref="G25:I25"/>
    <mergeCell ref="G27:I27"/>
    <mergeCell ref="G29:I29"/>
    <mergeCell ref="B22:I22"/>
    <mergeCell ref="AD42:AE42"/>
    <mergeCell ref="P13:X29"/>
    <mergeCell ref="C36:H37"/>
    <mergeCell ref="K38:T40"/>
    <mergeCell ref="K36:T37"/>
    <mergeCell ref="V38:AD40"/>
    <mergeCell ref="V36:AD37"/>
    <mergeCell ref="B18:I18"/>
    <mergeCell ref="B16:I16"/>
    <mergeCell ref="B14:I14"/>
    <mergeCell ref="H31:I31"/>
    <mergeCell ref="K31:L31"/>
    <mergeCell ref="K28:L28"/>
    <mergeCell ref="K26:L26"/>
    <mergeCell ref="K24:L24"/>
    <mergeCell ref="K20:L20"/>
  </mergeCells>
  <pageMargins left="0.51181102362204722" right="0.31496062992125984" top="0.19685039370078741" bottom="0.19685039370078741"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theme="6" tint="-0.249977111117893"/>
  </sheetPr>
  <dimension ref="B1:J37"/>
  <sheetViews>
    <sheetView showGridLines="0" workbookViewId="0">
      <selection activeCell="B18" sqref="B18:I18"/>
    </sheetView>
  </sheetViews>
  <sheetFormatPr baseColWidth="10" defaultColWidth="11.44140625" defaultRowHeight="13.8" x14ac:dyDescent="0.25"/>
  <cols>
    <col min="1" max="1" width="4.44140625" style="2" customWidth="1"/>
    <col min="2" max="2" width="5.5546875" style="2" customWidth="1"/>
    <col min="3" max="3" width="6.44140625" style="2" customWidth="1"/>
    <col min="4" max="4" width="15.5546875" style="2" customWidth="1"/>
    <col min="5" max="5" width="15.6640625" style="2" customWidth="1"/>
    <col min="6" max="6" width="5.6640625" style="2" customWidth="1"/>
    <col min="7" max="7" width="11.6640625" style="2" customWidth="1"/>
    <col min="8" max="8" width="5.6640625" style="2" customWidth="1"/>
    <col min="9" max="9" width="15.5546875" style="2" customWidth="1"/>
    <col min="10" max="10" width="5.88671875" style="2" customWidth="1"/>
    <col min="11" max="16384" width="11.44140625" style="2"/>
  </cols>
  <sheetData>
    <row r="1" spans="2:9" ht="30" customHeight="1" x14ac:dyDescent="0.25"/>
    <row r="2" spans="2:9" ht="30" customHeight="1" x14ac:dyDescent="0.35">
      <c r="B2" s="145" t="s">
        <v>218</v>
      </c>
      <c r="C2" s="145"/>
      <c r="D2" s="145"/>
      <c r="E2" s="145"/>
      <c r="F2" s="145"/>
      <c r="G2" s="145"/>
      <c r="H2" s="145"/>
      <c r="I2" s="36"/>
    </row>
    <row r="3" spans="2:9" ht="5.0999999999999996" customHeight="1" x14ac:dyDescent="0.25"/>
    <row r="4" spans="2:9" ht="15" customHeight="1" x14ac:dyDescent="0.3">
      <c r="B4" s="158" t="s">
        <v>247</v>
      </c>
      <c r="C4" s="158"/>
      <c r="D4" s="158"/>
      <c r="E4" s="160" t="str">
        <f>IF('Page de titre_Résumé'!$K$6="","",'Page de titre_Résumé'!$K$6)</f>
        <v/>
      </c>
      <c r="F4" s="160"/>
      <c r="G4" s="160"/>
      <c r="H4" s="160"/>
      <c r="I4" s="160"/>
    </row>
    <row r="5" spans="2:9" ht="15" customHeight="1" x14ac:dyDescent="0.3">
      <c r="B5" s="158" t="s">
        <v>234</v>
      </c>
      <c r="C5" s="158"/>
      <c r="D5" s="158"/>
      <c r="E5" s="160" t="str">
        <f>IF('Page de titre_Résumé'!$K$8=0,"",'Page de titre_Résumé'!$K$8)</f>
        <v/>
      </c>
      <c r="F5" s="160"/>
      <c r="G5" s="160"/>
      <c r="H5" s="160"/>
      <c r="I5" s="160"/>
    </row>
    <row r="6" spans="2:9" s="5" customFormat="1" ht="15" customHeight="1" x14ac:dyDescent="0.3">
      <c r="B6" s="159" t="s">
        <v>235</v>
      </c>
      <c r="C6" s="158"/>
      <c r="D6" s="158"/>
      <c r="E6" s="60" t="str">
        <f>IF('Page de titre_Résumé'!$K$10="","",'Page de titre_Résumé'!$K$10)</f>
        <v/>
      </c>
      <c r="F6" s="61" t="s">
        <v>236</v>
      </c>
      <c r="G6" s="62" t="str">
        <f>IF('Page de titre_Résumé'!$R$10="","",'Page de titre_Résumé'!$R$10)</f>
        <v/>
      </c>
      <c r="H6" s="61" t="s">
        <v>237</v>
      </c>
      <c r="I6" s="62" t="str">
        <f>IF('Page de titre_Résumé'!$V$10="","",'Page de titre_Résumé'!$V$10)</f>
        <v/>
      </c>
    </row>
    <row r="7" spans="2:9" ht="5.0999999999999996" customHeight="1" x14ac:dyDescent="0.25"/>
    <row r="8" spans="2:9" ht="5.0999999999999996" customHeight="1" x14ac:dyDescent="0.25">
      <c r="B8" s="6"/>
      <c r="C8" s="6"/>
      <c r="D8" s="6"/>
      <c r="E8" s="6"/>
      <c r="F8" s="6"/>
      <c r="G8" s="6"/>
      <c r="H8" s="6"/>
      <c r="I8" s="6"/>
    </row>
    <row r="9" spans="2:9" ht="14.4" x14ac:dyDescent="0.3">
      <c r="B9" s="41" t="s">
        <v>248</v>
      </c>
      <c r="C9"/>
      <c r="D9"/>
      <c r="E9"/>
      <c r="F9"/>
      <c r="G9"/>
      <c r="H9"/>
      <c r="I9"/>
    </row>
    <row r="10" spans="2:9" s="7" customFormat="1" ht="27" customHeight="1" x14ac:dyDescent="0.3">
      <c r="B10" s="155" t="s">
        <v>33</v>
      </c>
      <c r="C10" s="155"/>
      <c r="D10" s="155"/>
      <c r="E10" s="155"/>
      <c r="F10" s="155"/>
      <c r="G10" s="155"/>
      <c r="H10" s="155"/>
      <c r="I10" s="155"/>
    </row>
    <row r="11" spans="2:9" s="7" customFormat="1" ht="12.75" customHeight="1" x14ac:dyDescent="0.3">
      <c r="B11" s="156" t="s">
        <v>29</v>
      </c>
      <c r="C11" s="157"/>
      <c r="D11" s="157"/>
      <c r="E11" s="157"/>
      <c r="F11" s="157"/>
      <c r="G11" s="157"/>
      <c r="H11" s="157"/>
      <c r="I11" s="157"/>
    </row>
    <row r="12" spans="2:9" s="7" customFormat="1" ht="12.75" customHeight="1" x14ac:dyDescent="0.3">
      <c r="B12" s="156" t="s">
        <v>30</v>
      </c>
      <c r="C12" s="157"/>
      <c r="D12" s="157"/>
      <c r="E12" s="157"/>
      <c r="F12" s="157"/>
      <c r="G12" s="157"/>
      <c r="H12" s="157"/>
      <c r="I12" s="157"/>
    </row>
    <row r="13" spans="2:9" s="7" customFormat="1" ht="12.75" customHeight="1" x14ac:dyDescent="0.3">
      <c r="B13" s="156" t="s">
        <v>31</v>
      </c>
      <c r="C13" s="157"/>
      <c r="D13" s="157"/>
      <c r="E13" s="157"/>
      <c r="F13" s="157"/>
      <c r="G13" s="157"/>
      <c r="H13" s="157"/>
      <c r="I13" s="157"/>
    </row>
    <row r="14" spans="2:9" s="7" customFormat="1" ht="12.75" customHeight="1" x14ac:dyDescent="0.3">
      <c r="B14" s="156" t="s">
        <v>32</v>
      </c>
      <c r="C14" s="157"/>
      <c r="D14" s="157"/>
      <c r="E14" s="157"/>
      <c r="F14" s="157"/>
      <c r="G14" s="157"/>
      <c r="H14" s="157"/>
      <c r="I14" s="157"/>
    </row>
    <row r="15" spans="2:9" ht="5.0999999999999996" customHeight="1" x14ac:dyDescent="0.25">
      <c r="B15" s="6"/>
      <c r="C15" s="6"/>
      <c r="D15" s="6"/>
      <c r="E15" s="6"/>
      <c r="F15" s="6"/>
      <c r="G15" s="6"/>
      <c r="H15" s="6"/>
      <c r="I15" s="6"/>
    </row>
    <row r="16" spans="2:9" ht="5.0999999999999996" customHeight="1" x14ac:dyDescent="0.25"/>
    <row r="17" spans="2:9" ht="15" customHeight="1" x14ac:dyDescent="0.3">
      <c r="B17" s="147" t="s">
        <v>249</v>
      </c>
      <c r="C17" s="148"/>
      <c r="D17" s="148"/>
      <c r="E17" s="148"/>
      <c r="F17" s="148"/>
      <c r="G17" s="148"/>
      <c r="H17" s="148"/>
      <c r="I17" s="148"/>
    </row>
    <row r="18" spans="2:9" s="8" customFormat="1" ht="15.9" customHeight="1" x14ac:dyDescent="0.3">
      <c r="B18" s="151"/>
      <c r="C18" s="151"/>
      <c r="D18" s="151"/>
      <c r="E18" s="151"/>
      <c r="F18" s="151"/>
      <c r="G18" s="151"/>
      <c r="H18" s="151"/>
      <c r="I18" s="151"/>
    </row>
    <row r="19" spans="2:9" ht="15" customHeight="1" x14ac:dyDescent="0.3">
      <c r="B19" s="147" t="s">
        <v>250</v>
      </c>
      <c r="C19" s="148"/>
      <c r="D19" s="148"/>
      <c r="E19" s="148"/>
      <c r="F19" s="148"/>
      <c r="G19" s="148"/>
      <c r="H19" s="148"/>
      <c r="I19" s="148"/>
    </row>
    <row r="20" spans="2:9" s="8" customFormat="1" ht="15.9" customHeight="1" x14ac:dyDescent="0.3">
      <c r="B20" s="151" t="s">
        <v>34</v>
      </c>
      <c r="C20" s="151"/>
      <c r="D20" s="151"/>
      <c r="E20" s="151"/>
      <c r="F20" s="151"/>
      <c r="G20" s="151"/>
      <c r="H20" s="151"/>
      <c r="I20" s="151"/>
    </row>
    <row r="21" spans="2:9" ht="6" customHeight="1" x14ac:dyDescent="0.3">
      <c r="B21" s="4"/>
      <c r="C21" s="4"/>
      <c r="D21" s="4"/>
      <c r="E21" s="4"/>
      <c r="F21" s="4"/>
      <c r="G21" s="4"/>
      <c r="H21" s="4"/>
      <c r="I21" s="4"/>
    </row>
    <row r="22" spans="2:9" ht="15" customHeight="1" x14ac:dyDescent="0.3">
      <c r="B22" s="147" t="s">
        <v>259</v>
      </c>
      <c r="C22" s="148"/>
      <c r="D22" s="148"/>
      <c r="E22" s="148"/>
      <c r="F22" s="148"/>
      <c r="G22" s="148"/>
      <c r="H22" s="148"/>
      <c r="I22" s="148"/>
    </row>
    <row r="23" spans="2:9" s="8" customFormat="1" ht="125.1" customHeight="1" x14ac:dyDescent="0.3">
      <c r="B23" s="151"/>
      <c r="C23" s="151"/>
      <c r="D23" s="151"/>
      <c r="E23" s="151"/>
      <c r="F23" s="151"/>
      <c r="G23" s="151"/>
      <c r="H23" s="151"/>
      <c r="I23" s="151"/>
    </row>
    <row r="24" spans="2:9" ht="6" customHeight="1" x14ac:dyDescent="0.3">
      <c r="B24" s="4"/>
      <c r="C24" s="4"/>
      <c r="D24" s="4"/>
      <c r="E24" s="4"/>
      <c r="F24" s="4"/>
      <c r="G24" s="4"/>
      <c r="H24" s="4"/>
      <c r="I24" s="4"/>
    </row>
    <row r="25" spans="2:9" ht="15" customHeight="1" x14ac:dyDescent="0.3">
      <c r="B25" s="147" t="s">
        <v>251</v>
      </c>
      <c r="C25" s="148"/>
      <c r="D25" s="148"/>
      <c r="E25" s="148"/>
      <c r="F25" s="148"/>
      <c r="G25" s="148"/>
      <c r="H25" s="148"/>
      <c r="I25" s="148"/>
    </row>
    <row r="26" spans="2:9" ht="230.1" customHeight="1" x14ac:dyDescent="0.25">
      <c r="B26" s="151"/>
      <c r="C26" s="151"/>
      <c r="D26" s="151"/>
      <c r="E26" s="151"/>
      <c r="F26" s="151"/>
      <c r="G26" s="151"/>
      <c r="H26" s="151"/>
      <c r="I26" s="151"/>
    </row>
    <row r="27" spans="2:9" ht="6" customHeight="1" x14ac:dyDescent="0.25"/>
    <row r="28" spans="2:9" ht="15" customHeight="1" x14ac:dyDescent="0.3">
      <c r="B28" s="147" t="s">
        <v>252</v>
      </c>
      <c r="C28" s="148"/>
      <c r="D28" s="148"/>
      <c r="E28" s="148"/>
      <c r="F28" s="148"/>
      <c r="G28" s="148"/>
      <c r="H28" s="148"/>
      <c r="I28" s="148"/>
    </row>
    <row r="29" spans="2:9" ht="18" customHeight="1" x14ac:dyDescent="0.25">
      <c r="B29" s="152" t="str">
        <f>IF('Jeu de rôles_procès-verbal'!$B$7="","",'Jeu de rôles_procès-verbal'!$B$7)</f>
        <v/>
      </c>
      <c r="C29" s="152"/>
      <c r="D29" s="153" t="str">
        <f>'Jeu de rôles_procès-verbal'!$B$8</f>
        <v/>
      </c>
      <c r="E29" s="153"/>
      <c r="F29" s="153"/>
      <c r="G29" s="153"/>
      <c r="H29" s="153"/>
      <c r="I29" s="153"/>
    </row>
    <row r="30" spans="2:9" ht="18" customHeight="1" x14ac:dyDescent="0.25">
      <c r="B30" s="63"/>
      <c r="C30" s="64"/>
      <c r="D30" s="153"/>
      <c r="E30" s="153"/>
      <c r="F30" s="153"/>
      <c r="G30" s="153"/>
      <c r="H30" s="153"/>
      <c r="I30" s="153"/>
    </row>
    <row r="31" spans="2:9" ht="18" customHeight="1" x14ac:dyDescent="0.25">
      <c r="B31" s="154" t="str">
        <f>IF('Jeu de rôles_procès-verbal'!$B$9="","",'Jeu de rôles_procès-verbal'!$B$9)</f>
        <v/>
      </c>
      <c r="C31" s="154"/>
      <c r="D31" s="153" t="str">
        <f>'Jeu de rôles_procès-verbal'!$B$10</f>
        <v/>
      </c>
      <c r="E31" s="153"/>
      <c r="F31" s="153"/>
      <c r="G31" s="153"/>
      <c r="H31" s="153"/>
      <c r="I31" s="153"/>
    </row>
    <row r="32" spans="2:9" ht="18" customHeight="1" x14ac:dyDescent="0.3">
      <c r="B32" s="7"/>
      <c r="C32" s="7"/>
      <c r="D32" s="153"/>
      <c r="E32" s="153"/>
      <c r="F32" s="153"/>
      <c r="G32" s="153"/>
      <c r="H32" s="153"/>
      <c r="I32" s="153"/>
    </row>
    <row r="33" spans="2:10" ht="6" customHeight="1" x14ac:dyDescent="0.25"/>
    <row r="34" spans="2:10" ht="14.4" x14ac:dyDescent="0.25">
      <c r="B34" s="149" t="s">
        <v>260</v>
      </c>
      <c r="C34" s="150"/>
      <c r="D34" s="150"/>
      <c r="E34" s="150"/>
      <c r="F34" s="150"/>
      <c r="G34" s="150"/>
      <c r="H34" s="150"/>
      <c r="I34" s="150"/>
    </row>
    <row r="35" spans="2:10" ht="6" customHeight="1" x14ac:dyDescent="0.25"/>
    <row r="37" spans="2:10" x14ac:dyDescent="0.25">
      <c r="I37" s="99" t="str">
        <f>Seitenzahlen!B12</f>
        <v>Page 2 sur 6</v>
      </c>
      <c r="J37" s="99"/>
    </row>
  </sheetData>
  <sheetProtection password="8C5A" sheet="1" objects="1" scenarios="1" formatCells="0" selectLockedCells="1"/>
  <mergeCells count="26">
    <mergeCell ref="B2:H2"/>
    <mergeCell ref="B5:D5"/>
    <mergeCell ref="B4:D4"/>
    <mergeCell ref="B6:D6"/>
    <mergeCell ref="E5:I5"/>
    <mergeCell ref="E4:I4"/>
    <mergeCell ref="B10:I10"/>
    <mergeCell ref="B11:I11"/>
    <mergeCell ref="B12:I12"/>
    <mergeCell ref="B14:I14"/>
    <mergeCell ref="B13:I13"/>
    <mergeCell ref="I37:J37"/>
    <mergeCell ref="B17:I17"/>
    <mergeCell ref="B19:I19"/>
    <mergeCell ref="B22:I22"/>
    <mergeCell ref="B25:I25"/>
    <mergeCell ref="B34:I34"/>
    <mergeCell ref="B18:I18"/>
    <mergeCell ref="B20:I20"/>
    <mergeCell ref="B26:I26"/>
    <mergeCell ref="B23:I23"/>
    <mergeCell ref="B28:I28"/>
    <mergeCell ref="B29:C29"/>
    <mergeCell ref="D29:I30"/>
    <mergeCell ref="B31:C31"/>
    <mergeCell ref="D31:I32"/>
  </mergeCells>
  <pageMargins left="0.51181102362204722" right="0.31496062992125984" top="0.19685039370078741" bottom="0.19685039370078741" header="0.31496062992125984" footer="0.31496062992125984"/>
  <pageSetup paperSize="9"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tabColor theme="6" tint="-0.249977111117893"/>
  </sheetPr>
  <dimension ref="B1:J28"/>
  <sheetViews>
    <sheetView showGridLines="0" workbookViewId="0">
      <selection activeCell="B25" sqref="B25:I25"/>
    </sheetView>
  </sheetViews>
  <sheetFormatPr baseColWidth="10" defaultColWidth="11.44140625" defaultRowHeight="13.8" x14ac:dyDescent="0.25"/>
  <cols>
    <col min="1" max="1" width="4.44140625" style="2" customWidth="1"/>
    <col min="2" max="2" width="9.44140625" style="2" customWidth="1"/>
    <col min="3" max="3" width="5" style="2" customWidth="1"/>
    <col min="4" max="4" width="13.109375" style="2" customWidth="1"/>
    <col min="5" max="5" width="15.6640625" style="2" customWidth="1"/>
    <col min="6" max="6" width="5.6640625" style="2" customWidth="1"/>
    <col min="7" max="7" width="11.6640625" style="2" customWidth="1"/>
    <col min="8" max="8" width="5.6640625" style="2" customWidth="1"/>
    <col min="9" max="9" width="15.44140625" style="2" customWidth="1"/>
    <col min="10" max="10" width="6" style="2" customWidth="1"/>
    <col min="11" max="16384" width="11.44140625" style="2"/>
  </cols>
  <sheetData>
    <row r="1" spans="2:9" ht="30" customHeight="1" x14ac:dyDescent="0.25"/>
    <row r="2" spans="2:9" ht="30" customHeight="1" x14ac:dyDescent="0.35">
      <c r="B2" s="145" t="s">
        <v>219</v>
      </c>
      <c r="C2" s="145"/>
      <c r="D2" s="145"/>
      <c r="E2" s="145"/>
      <c r="F2" s="145"/>
      <c r="G2" s="145"/>
      <c r="H2" s="34"/>
      <c r="I2" s="36"/>
    </row>
    <row r="3" spans="2:9" ht="5.0999999999999996" customHeight="1" x14ac:dyDescent="0.25"/>
    <row r="4" spans="2:9" s="7" customFormat="1" ht="15" customHeight="1" x14ac:dyDescent="0.3">
      <c r="B4" s="158" t="s">
        <v>247</v>
      </c>
      <c r="C4" s="158"/>
      <c r="D4" s="158"/>
      <c r="E4" s="160" t="str">
        <f>IF('Page de titre_Résumé'!$K$6="","",'Page de titre_Résumé'!$K$6)</f>
        <v/>
      </c>
      <c r="F4" s="160"/>
      <c r="G4" s="160"/>
      <c r="H4" s="160"/>
      <c r="I4" s="160"/>
    </row>
    <row r="5" spans="2:9" s="7" customFormat="1" ht="15" customHeight="1" x14ac:dyDescent="0.3">
      <c r="B5" s="158" t="s">
        <v>234</v>
      </c>
      <c r="C5" s="158"/>
      <c r="D5" s="158"/>
      <c r="E5" s="160" t="str">
        <f>IF('Page de titre_Résumé'!$K$8=0,"",'Page de titre_Résumé'!$K$8)</f>
        <v/>
      </c>
      <c r="F5" s="160"/>
      <c r="G5" s="160"/>
      <c r="H5" s="160"/>
      <c r="I5" s="160"/>
    </row>
    <row r="6" spans="2:9" s="7" customFormat="1" ht="15" customHeight="1" x14ac:dyDescent="0.3">
      <c r="B6" s="159" t="s">
        <v>235</v>
      </c>
      <c r="C6" s="158"/>
      <c r="D6" s="158"/>
      <c r="E6" s="60" t="str">
        <f>IF('Page de titre_Résumé'!$K$10="","",'Page de titre_Résumé'!$K$10)</f>
        <v/>
      </c>
      <c r="F6" s="61" t="s">
        <v>236</v>
      </c>
      <c r="G6" s="62" t="str">
        <f>IF('Page de titre_Résumé'!$R$10="","",'Page de titre_Résumé'!$R$10)</f>
        <v/>
      </c>
      <c r="H6" s="61" t="s">
        <v>237</v>
      </c>
      <c r="I6" s="62" t="str">
        <f>IF('Page de titre_Résumé'!$V$10="","",'Page de titre_Résumé'!$V$10)</f>
        <v/>
      </c>
    </row>
    <row r="7" spans="2:9" ht="5.0999999999999996" customHeight="1" x14ac:dyDescent="0.25"/>
    <row r="8" spans="2:9" ht="5.0999999999999996" customHeight="1" x14ac:dyDescent="0.25">
      <c r="B8" s="6"/>
      <c r="C8" s="6"/>
      <c r="D8" s="6"/>
      <c r="E8" s="6"/>
      <c r="F8" s="6"/>
      <c r="G8" s="6"/>
      <c r="H8" s="6"/>
      <c r="I8" s="6"/>
    </row>
    <row r="9" spans="2:9" ht="5.0999999999999996" customHeight="1" x14ac:dyDescent="0.25"/>
    <row r="10" spans="2:9" ht="15" customHeight="1" x14ac:dyDescent="0.3">
      <c r="B10" s="147" t="s">
        <v>249</v>
      </c>
      <c r="C10" s="148"/>
      <c r="D10" s="148"/>
      <c r="E10" s="148"/>
      <c r="F10" s="148"/>
      <c r="G10" s="148"/>
      <c r="H10" s="148"/>
      <c r="I10" s="148"/>
    </row>
    <row r="11" spans="2:9" s="8" customFormat="1" ht="15.9" customHeight="1" x14ac:dyDescent="0.3">
      <c r="B11" s="161" t="str">
        <f>IF('Jeu de rôles_candidat'!$B$18="","",'Jeu de rôles_candidat'!$B$18)</f>
        <v/>
      </c>
      <c r="C11" s="161"/>
      <c r="D11" s="161"/>
      <c r="E11" s="161"/>
      <c r="F11" s="161"/>
      <c r="G11" s="161"/>
      <c r="H11" s="161"/>
      <c r="I11" s="161"/>
    </row>
    <row r="12" spans="2:9" ht="6" customHeight="1" x14ac:dyDescent="0.3">
      <c r="B12" s="4"/>
      <c r="C12" s="4"/>
      <c r="D12" s="4"/>
      <c r="E12" s="4"/>
      <c r="F12" s="4"/>
      <c r="G12" s="4"/>
      <c r="H12" s="4"/>
      <c r="I12" s="4"/>
    </row>
    <row r="13" spans="2:9" ht="15" customHeight="1" x14ac:dyDescent="0.3">
      <c r="B13" s="147" t="s">
        <v>259</v>
      </c>
      <c r="C13" s="148"/>
      <c r="D13" s="148"/>
      <c r="E13" s="148"/>
      <c r="F13" s="148"/>
      <c r="G13" s="148"/>
      <c r="H13" s="148"/>
      <c r="I13" s="148"/>
    </row>
    <row r="14" spans="2:9" s="8" customFormat="1" ht="125.1" customHeight="1" x14ac:dyDescent="0.3">
      <c r="B14" s="163" t="str">
        <f>IF('Jeu de rôles_candidat'!$B$23="","",'Jeu de rôles_candidat'!$B$23)</f>
        <v/>
      </c>
      <c r="C14" s="163"/>
      <c r="D14" s="163"/>
      <c r="E14" s="163"/>
      <c r="F14" s="163"/>
      <c r="G14" s="163"/>
      <c r="H14" s="163"/>
      <c r="I14" s="163"/>
    </row>
    <row r="15" spans="2:9" ht="6" customHeight="1" x14ac:dyDescent="0.3">
      <c r="B15" s="4"/>
      <c r="C15" s="4"/>
      <c r="D15" s="4"/>
      <c r="E15" s="4"/>
      <c r="F15" s="4"/>
      <c r="G15" s="4"/>
      <c r="H15" s="4"/>
      <c r="I15" s="4"/>
    </row>
    <row r="16" spans="2:9" ht="15" customHeight="1" x14ac:dyDescent="0.3">
      <c r="B16" s="147" t="s">
        <v>253</v>
      </c>
      <c r="C16" s="148"/>
      <c r="D16" s="148"/>
      <c r="E16" s="148"/>
      <c r="F16" s="148"/>
      <c r="G16" s="148"/>
      <c r="H16" s="148"/>
      <c r="I16" s="148"/>
    </row>
    <row r="17" spans="2:10" s="9" customFormat="1" ht="15.75" customHeight="1" x14ac:dyDescent="0.3">
      <c r="B17" s="162" t="str">
        <f>IF(ISERROR(VLOOKUP('Jeu de rôles_procès-verbal'!B7,'Teil A 1'!$A$2:$E$6,4,FALSE)),"",VLOOKUP('Jeu de rôles_procès-verbal'!B7,'Teil A 1'!$A$2:$E$6,4,FALSE))</f>
        <v/>
      </c>
      <c r="C17" s="162"/>
      <c r="D17" s="162"/>
      <c r="E17" s="162"/>
      <c r="F17" s="162"/>
      <c r="G17" s="162"/>
      <c r="H17" s="162"/>
      <c r="I17" s="162"/>
    </row>
    <row r="18" spans="2:10" s="9" customFormat="1" ht="78" customHeight="1" x14ac:dyDescent="0.3">
      <c r="B18" s="153" t="str">
        <f>IF(ISERROR(VLOOKUP('Jeu de rôles_procès-verbal'!B7,'Teil A 1'!$A$2:$E$6,5,FALSE)),"",VLOOKUP('Jeu de rôles_procès-verbal'!B7,'Teil A 1'!$A$2:$E$6,5,FALSE))</f>
        <v/>
      </c>
      <c r="C18" s="153"/>
      <c r="D18" s="153"/>
      <c r="E18" s="153"/>
      <c r="F18" s="153"/>
      <c r="G18" s="153"/>
      <c r="H18" s="153"/>
      <c r="I18" s="153"/>
    </row>
    <row r="19" spans="2:10" s="9" customFormat="1" ht="6" customHeight="1" x14ac:dyDescent="0.3">
      <c r="B19" s="70"/>
      <c r="C19" s="70"/>
      <c r="D19" s="70"/>
      <c r="E19" s="70"/>
      <c r="F19" s="70"/>
      <c r="G19" s="70"/>
      <c r="H19" s="70"/>
      <c r="I19" s="70"/>
    </row>
    <row r="20" spans="2:10" s="4" customFormat="1" ht="15" customHeight="1" x14ac:dyDescent="0.3">
      <c r="B20" s="147" t="s">
        <v>254</v>
      </c>
      <c r="C20" s="148"/>
      <c r="D20" s="148"/>
      <c r="E20" s="148"/>
      <c r="F20" s="148"/>
      <c r="G20" s="148"/>
      <c r="H20" s="148"/>
      <c r="I20" s="148"/>
    </row>
    <row r="21" spans="2:10" s="9" customFormat="1" ht="14.25" customHeight="1" x14ac:dyDescent="0.3">
      <c r="B21" s="162" t="str">
        <f>IF(ISERROR(VLOOKUP('Jeu de rôles_procès-verbal'!B9,'Teil A 2'!$A$2:$E$10,4,FALSE)),"",VLOOKUP('Jeu de rôles_procès-verbal'!B9,'Teil A 2'!$A$2:$E$10,4,FALSE))</f>
        <v/>
      </c>
      <c r="C21" s="162"/>
      <c r="D21" s="162"/>
      <c r="E21" s="162"/>
      <c r="F21" s="162"/>
      <c r="G21" s="162"/>
      <c r="H21" s="162"/>
      <c r="I21" s="162"/>
    </row>
    <row r="22" spans="2:10" s="9" customFormat="1" ht="143.25" customHeight="1" x14ac:dyDescent="0.3">
      <c r="B22" s="153" t="str">
        <f>IF(ISERROR(VLOOKUP('Jeu de rôles_procès-verbal'!B9,'Teil A 2'!$A$2:$E$10,5,FALSE)),"",VLOOKUP('Jeu de rôles_procès-verbal'!B9,'Teil A 2'!$A$2:$E$10,5,FALSE))</f>
        <v/>
      </c>
      <c r="C22" s="153"/>
      <c r="D22" s="153"/>
      <c r="E22" s="153"/>
      <c r="F22" s="153"/>
      <c r="G22" s="153"/>
      <c r="H22" s="153"/>
      <c r="I22" s="153"/>
    </row>
    <row r="23" spans="2:10" ht="6" customHeight="1" x14ac:dyDescent="0.3">
      <c r="B23" s="4"/>
      <c r="C23" s="4"/>
      <c r="D23" s="4"/>
      <c r="E23" s="4"/>
      <c r="F23" s="4"/>
      <c r="G23" s="4"/>
      <c r="H23" s="4"/>
      <c r="I23" s="4"/>
    </row>
    <row r="24" spans="2:10" ht="15" customHeight="1" x14ac:dyDescent="0.3">
      <c r="B24" s="147" t="s">
        <v>261</v>
      </c>
      <c r="C24" s="148"/>
      <c r="D24" s="148"/>
      <c r="E24" s="148"/>
      <c r="F24" s="148"/>
      <c r="G24" s="148"/>
      <c r="H24" s="148"/>
      <c r="I24" s="148"/>
    </row>
    <row r="25" spans="2:10" ht="195" customHeight="1" x14ac:dyDescent="0.25">
      <c r="B25" s="151"/>
      <c r="C25" s="151"/>
      <c r="D25" s="151"/>
      <c r="E25" s="151"/>
      <c r="F25" s="151"/>
      <c r="G25" s="151"/>
      <c r="H25" s="151"/>
      <c r="I25" s="151"/>
    </row>
    <row r="26" spans="2:10" s="11" customFormat="1" ht="6" customHeight="1" x14ac:dyDescent="0.25">
      <c r="B26" s="29"/>
      <c r="C26" s="29"/>
      <c r="D26" s="29"/>
      <c r="E26" s="29"/>
      <c r="F26" s="29"/>
      <c r="G26" s="29"/>
      <c r="H26" s="29"/>
      <c r="I26" s="29"/>
    </row>
    <row r="27" spans="2:10" ht="16.5" customHeight="1" x14ac:dyDescent="0.25">
      <c r="I27" s="99" t="str">
        <f>Seitenzahlen!C12</f>
        <v>Page 3 sur 6</v>
      </c>
      <c r="J27" s="99"/>
    </row>
    <row r="28" spans="2:10" ht="54" customHeight="1" x14ac:dyDescent="0.25"/>
  </sheetData>
  <sheetProtection password="8C5A" sheet="1" objects="1" scenarios="1" formatCells="0" selectLockedCells="1"/>
  <mergeCells count="19">
    <mergeCell ref="B14:I14"/>
    <mergeCell ref="B16:I16"/>
    <mergeCell ref="B20:I20"/>
    <mergeCell ref="I27:J27"/>
    <mergeCell ref="B2:G2"/>
    <mergeCell ref="B4:D4"/>
    <mergeCell ref="B6:D6"/>
    <mergeCell ref="B5:D5"/>
    <mergeCell ref="B10:I10"/>
    <mergeCell ref="B13:I13"/>
    <mergeCell ref="B24:I24"/>
    <mergeCell ref="E4:I4"/>
    <mergeCell ref="E5:I5"/>
    <mergeCell ref="B11:I11"/>
    <mergeCell ref="B17:I17"/>
    <mergeCell ref="B21:I21"/>
    <mergeCell ref="B18:I18"/>
    <mergeCell ref="B22:I22"/>
    <mergeCell ref="B25:I25"/>
  </mergeCells>
  <pageMargins left="0.51181102362204722" right="0.31496062992125984" top="0.19685039370078741" bottom="0.19685039370078741" header="0.31496062992125984" footer="0.31496062992125984"/>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2">
    <tabColor theme="6" tint="-0.249977111117893"/>
  </sheetPr>
  <dimension ref="B1:Z35"/>
  <sheetViews>
    <sheetView showGridLines="0" zoomScaleNormal="100" zoomScalePageLayoutView="70" workbookViewId="0">
      <selection activeCell="B11" sqref="B11:I33"/>
    </sheetView>
  </sheetViews>
  <sheetFormatPr baseColWidth="10" defaultColWidth="11.44140625" defaultRowHeight="14.4" x14ac:dyDescent="0.3"/>
  <cols>
    <col min="1" max="1" width="5.5546875" style="2" customWidth="1"/>
    <col min="2" max="2" width="10.33203125" style="2" customWidth="1"/>
    <col min="3" max="3" width="5.33203125" style="2" customWidth="1"/>
    <col min="4" max="4" width="13.6640625" style="2" customWidth="1"/>
    <col min="5" max="5" width="12.6640625" style="2" customWidth="1"/>
    <col min="6" max="6" width="9" style="2" customWidth="1"/>
    <col min="7" max="7" width="11.5546875" style="2" customWidth="1"/>
    <col min="8" max="8" width="5.44140625" style="2" customWidth="1"/>
    <col min="9" max="9" width="15" style="2" customWidth="1"/>
    <col min="10" max="10" width="6" style="2" customWidth="1"/>
    <col min="27" max="16384" width="11.44140625" style="2"/>
  </cols>
  <sheetData>
    <row r="1" spans="2:26" ht="30" customHeight="1" x14ac:dyDescent="0.3"/>
    <row r="2" spans="2:26" ht="30" customHeight="1" x14ac:dyDescent="0.35">
      <c r="B2" s="145" t="s">
        <v>219</v>
      </c>
      <c r="C2" s="145"/>
      <c r="D2" s="145"/>
      <c r="E2" s="145"/>
      <c r="F2" s="145"/>
      <c r="G2" s="145"/>
      <c r="H2" s="34"/>
      <c r="I2" s="36"/>
    </row>
    <row r="3" spans="2:26" ht="5.0999999999999996" customHeight="1" x14ac:dyDescent="0.3"/>
    <row r="4" spans="2:26" s="7" customFormat="1" ht="15" customHeight="1" x14ac:dyDescent="0.3">
      <c r="B4" s="158" t="s">
        <v>247</v>
      </c>
      <c r="C4" s="158"/>
      <c r="D4" s="158"/>
      <c r="E4" s="160" t="str">
        <f>IF('Page de titre_Résumé'!$K$6="","",'Page de titre_Résumé'!$K$6)</f>
        <v/>
      </c>
      <c r="F4" s="160"/>
      <c r="G4" s="160"/>
      <c r="H4" s="160"/>
      <c r="I4" s="160"/>
      <c r="K4" s="86"/>
      <c r="L4" s="86"/>
      <c r="M4" s="86"/>
      <c r="N4" s="86"/>
      <c r="O4" s="86"/>
      <c r="P4" s="86"/>
      <c r="Q4" s="86"/>
      <c r="R4" s="86"/>
      <c r="S4" s="86"/>
      <c r="T4" s="86"/>
      <c r="U4" s="86"/>
      <c r="V4" s="86"/>
      <c r="W4" s="86"/>
      <c r="X4" s="86"/>
      <c r="Y4" s="86"/>
      <c r="Z4" s="86"/>
    </row>
    <row r="5" spans="2:26" s="7" customFormat="1" ht="15" customHeight="1" x14ac:dyDescent="0.3">
      <c r="B5" s="158" t="s">
        <v>234</v>
      </c>
      <c r="C5" s="158"/>
      <c r="D5" s="158"/>
      <c r="E5" s="160" t="str">
        <f>IF('Page de titre_Résumé'!$K$8=0,"",'Page de titre_Résumé'!$K$8)</f>
        <v/>
      </c>
      <c r="F5" s="160"/>
      <c r="G5" s="160"/>
      <c r="H5" s="160"/>
      <c r="I5" s="160"/>
      <c r="K5" s="86"/>
      <c r="L5" s="86"/>
      <c r="M5" s="86"/>
      <c r="N5" s="86"/>
      <c r="O5" s="86"/>
      <c r="P5" s="86"/>
      <c r="Q5" s="86"/>
      <c r="R5" s="86"/>
      <c r="S5" s="86"/>
      <c r="T5" s="86"/>
      <c r="U5" s="86"/>
      <c r="V5" s="86"/>
      <c r="W5" s="86"/>
      <c r="X5" s="86"/>
      <c r="Y5" s="86"/>
      <c r="Z5" s="86"/>
    </row>
    <row r="6" spans="2:26" s="7" customFormat="1" ht="15" customHeight="1" x14ac:dyDescent="0.3">
      <c r="B6" s="159" t="s">
        <v>235</v>
      </c>
      <c r="C6" s="158"/>
      <c r="D6" s="158"/>
      <c r="E6" s="60" t="str">
        <f>IF('Page de titre_Résumé'!$K$10="","",'Page de titre_Résumé'!$K$10)</f>
        <v/>
      </c>
      <c r="F6" s="61" t="s">
        <v>236</v>
      </c>
      <c r="G6" s="62" t="str">
        <f>IF('Page de titre_Résumé'!$R$10="","",'Page de titre_Résumé'!$R$10)</f>
        <v/>
      </c>
      <c r="H6" s="61" t="s">
        <v>237</v>
      </c>
      <c r="I6" s="62" t="str">
        <f>IF('Page de titre_Résumé'!$V$10="","",'Page de titre_Résumé'!$V$10)</f>
        <v/>
      </c>
      <c r="K6" s="86"/>
      <c r="L6" s="86"/>
      <c r="M6" s="86"/>
      <c r="N6" s="86"/>
      <c r="O6" s="86"/>
      <c r="P6" s="86"/>
      <c r="Q6" s="86"/>
      <c r="R6" s="86"/>
      <c r="S6" s="86"/>
      <c r="T6" s="86"/>
      <c r="U6" s="86"/>
      <c r="V6" s="86"/>
      <c r="W6" s="86"/>
      <c r="X6" s="86"/>
      <c r="Y6" s="86"/>
      <c r="Z6" s="86"/>
    </row>
    <row r="7" spans="2:26" ht="5.0999999999999996" customHeight="1" x14ac:dyDescent="0.3"/>
    <row r="8" spans="2:26" ht="5.0999999999999996" customHeight="1" x14ac:dyDescent="0.3">
      <c r="B8" s="6"/>
      <c r="C8" s="6"/>
      <c r="D8" s="6"/>
      <c r="E8" s="6"/>
      <c r="F8" s="6"/>
      <c r="G8" s="6"/>
      <c r="H8" s="6"/>
      <c r="I8" s="6"/>
    </row>
    <row r="9" spans="2:26" ht="5.0999999999999996" customHeight="1" x14ac:dyDescent="0.3"/>
    <row r="10" spans="2:26" ht="15" customHeight="1" x14ac:dyDescent="0.3">
      <c r="B10" s="147" t="s">
        <v>262</v>
      </c>
      <c r="C10" s="147"/>
      <c r="D10" s="147"/>
      <c r="E10" s="147"/>
      <c r="F10" s="147"/>
      <c r="G10" s="147"/>
      <c r="H10" s="147"/>
      <c r="I10" s="147"/>
    </row>
    <row r="11" spans="2:26" ht="30" customHeight="1" x14ac:dyDescent="0.3">
      <c r="B11" s="151"/>
      <c r="C11" s="151"/>
      <c r="D11" s="151"/>
      <c r="E11" s="151"/>
      <c r="F11" s="151"/>
      <c r="G11" s="151"/>
      <c r="H11" s="151"/>
      <c r="I11" s="151"/>
    </row>
    <row r="12" spans="2:26" ht="30" customHeight="1" x14ac:dyDescent="0.3">
      <c r="B12" s="151"/>
      <c r="C12" s="151"/>
      <c r="D12" s="151"/>
      <c r="E12" s="151"/>
      <c r="F12" s="151"/>
      <c r="G12" s="151"/>
      <c r="H12" s="151"/>
      <c r="I12" s="151"/>
    </row>
    <row r="13" spans="2:26" ht="30" customHeight="1" x14ac:dyDescent="0.3">
      <c r="B13" s="151"/>
      <c r="C13" s="151"/>
      <c r="D13" s="151"/>
      <c r="E13" s="151"/>
      <c r="F13" s="151"/>
      <c r="G13" s="151"/>
      <c r="H13" s="151"/>
      <c r="I13" s="151"/>
    </row>
    <row r="14" spans="2:26" ht="30" customHeight="1" x14ac:dyDescent="0.3">
      <c r="B14" s="151"/>
      <c r="C14" s="151"/>
      <c r="D14" s="151"/>
      <c r="E14" s="151"/>
      <c r="F14" s="151"/>
      <c r="G14" s="151"/>
      <c r="H14" s="151"/>
      <c r="I14" s="151"/>
    </row>
    <row r="15" spans="2:26" ht="30" customHeight="1" x14ac:dyDescent="0.3">
      <c r="B15" s="151"/>
      <c r="C15" s="151"/>
      <c r="D15" s="151"/>
      <c r="E15" s="151"/>
      <c r="F15" s="151"/>
      <c r="G15" s="151"/>
      <c r="H15" s="151"/>
      <c r="I15" s="151"/>
    </row>
    <row r="16" spans="2:26" ht="30" customHeight="1" x14ac:dyDescent="0.3">
      <c r="B16" s="151"/>
      <c r="C16" s="151"/>
      <c r="D16" s="151"/>
      <c r="E16" s="151"/>
      <c r="F16" s="151"/>
      <c r="G16" s="151"/>
      <c r="H16" s="151"/>
      <c r="I16" s="151"/>
    </row>
    <row r="17" spans="2:9" ht="30" customHeight="1" x14ac:dyDescent="0.3">
      <c r="B17" s="151"/>
      <c r="C17" s="151"/>
      <c r="D17" s="151"/>
      <c r="E17" s="151"/>
      <c r="F17" s="151"/>
      <c r="G17" s="151"/>
      <c r="H17" s="151"/>
      <c r="I17" s="151"/>
    </row>
    <row r="18" spans="2:9" ht="30" customHeight="1" x14ac:dyDescent="0.3">
      <c r="B18" s="151"/>
      <c r="C18" s="151"/>
      <c r="D18" s="151"/>
      <c r="E18" s="151"/>
      <c r="F18" s="151"/>
      <c r="G18" s="151"/>
      <c r="H18" s="151"/>
      <c r="I18" s="151"/>
    </row>
    <row r="19" spans="2:9" ht="30" customHeight="1" x14ac:dyDescent="0.3">
      <c r="B19" s="151"/>
      <c r="C19" s="151"/>
      <c r="D19" s="151"/>
      <c r="E19" s="151"/>
      <c r="F19" s="151"/>
      <c r="G19" s="151"/>
      <c r="H19" s="151"/>
      <c r="I19" s="151"/>
    </row>
    <row r="20" spans="2:9" ht="30" customHeight="1" x14ac:dyDescent="0.3">
      <c r="B20" s="151"/>
      <c r="C20" s="151"/>
      <c r="D20" s="151"/>
      <c r="E20" s="151"/>
      <c r="F20" s="151"/>
      <c r="G20" s="151"/>
      <c r="H20" s="151"/>
      <c r="I20" s="151"/>
    </row>
    <row r="21" spans="2:9" ht="30" customHeight="1" x14ac:dyDescent="0.3">
      <c r="B21" s="151"/>
      <c r="C21" s="151"/>
      <c r="D21" s="151"/>
      <c r="E21" s="151"/>
      <c r="F21" s="151"/>
      <c r="G21" s="151"/>
      <c r="H21" s="151"/>
      <c r="I21" s="151"/>
    </row>
    <row r="22" spans="2:9" ht="30" customHeight="1" x14ac:dyDescent="0.3">
      <c r="B22" s="151"/>
      <c r="C22" s="151"/>
      <c r="D22" s="151"/>
      <c r="E22" s="151"/>
      <c r="F22" s="151"/>
      <c r="G22" s="151"/>
      <c r="H22" s="151"/>
      <c r="I22" s="151"/>
    </row>
    <row r="23" spans="2:9" ht="30" customHeight="1" x14ac:dyDescent="0.3">
      <c r="B23" s="151"/>
      <c r="C23" s="151"/>
      <c r="D23" s="151"/>
      <c r="E23" s="151"/>
      <c r="F23" s="151"/>
      <c r="G23" s="151"/>
      <c r="H23" s="151"/>
      <c r="I23" s="151"/>
    </row>
    <row r="24" spans="2:9" ht="30" customHeight="1" x14ac:dyDescent="0.3">
      <c r="B24" s="151"/>
      <c r="C24" s="151"/>
      <c r="D24" s="151"/>
      <c r="E24" s="151"/>
      <c r="F24" s="151"/>
      <c r="G24" s="151"/>
      <c r="H24" s="151"/>
      <c r="I24" s="151"/>
    </row>
    <row r="25" spans="2:9" ht="30" customHeight="1" x14ac:dyDescent="0.3">
      <c r="B25" s="151"/>
      <c r="C25" s="151"/>
      <c r="D25" s="151"/>
      <c r="E25" s="151"/>
      <c r="F25" s="151"/>
      <c r="G25" s="151"/>
      <c r="H25" s="151"/>
      <c r="I25" s="151"/>
    </row>
    <row r="26" spans="2:9" ht="30" customHeight="1" x14ac:dyDescent="0.3">
      <c r="B26" s="151"/>
      <c r="C26" s="151"/>
      <c r="D26" s="151"/>
      <c r="E26" s="151"/>
      <c r="F26" s="151"/>
      <c r="G26" s="151"/>
      <c r="H26" s="151"/>
      <c r="I26" s="151"/>
    </row>
    <row r="27" spans="2:9" ht="30" customHeight="1" x14ac:dyDescent="0.3">
      <c r="B27" s="151"/>
      <c r="C27" s="151"/>
      <c r="D27" s="151"/>
      <c r="E27" s="151"/>
      <c r="F27" s="151"/>
      <c r="G27" s="151"/>
      <c r="H27" s="151"/>
      <c r="I27" s="151"/>
    </row>
    <row r="28" spans="2:9" ht="30" customHeight="1" x14ac:dyDescent="0.3">
      <c r="B28" s="151"/>
      <c r="C28" s="151"/>
      <c r="D28" s="151"/>
      <c r="E28" s="151"/>
      <c r="F28" s="151"/>
      <c r="G28" s="151"/>
      <c r="H28" s="151"/>
      <c r="I28" s="151"/>
    </row>
    <row r="29" spans="2:9" ht="30" customHeight="1" x14ac:dyDescent="0.3">
      <c r="B29" s="151"/>
      <c r="C29" s="151"/>
      <c r="D29" s="151"/>
      <c r="E29" s="151"/>
      <c r="F29" s="151"/>
      <c r="G29" s="151"/>
      <c r="H29" s="151"/>
      <c r="I29" s="151"/>
    </row>
    <row r="30" spans="2:9" ht="30" customHeight="1" x14ac:dyDescent="0.3">
      <c r="B30" s="151"/>
      <c r="C30" s="151"/>
      <c r="D30" s="151"/>
      <c r="E30" s="151"/>
      <c r="F30" s="151"/>
      <c r="G30" s="151"/>
      <c r="H30" s="151"/>
      <c r="I30" s="151"/>
    </row>
    <row r="31" spans="2:9" ht="30" customHeight="1" x14ac:dyDescent="0.3">
      <c r="B31" s="151"/>
      <c r="C31" s="151"/>
      <c r="D31" s="151"/>
      <c r="E31" s="151"/>
      <c r="F31" s="151"/>
      <c r="G31" s="151"/>
      <c r="H31" s="151"/>
      <c r="I31" s="151"/>
    </row>
    <row r="32" spans="2:9" ht="30" customHeight="1" x14ac:dyDescent="0.3">
      <c r="B32" s="151"/>
      <c r="C32" s="151"/>
      <c r="D32" s="151"/>
      <c r="E32" s="151"/>
      <c r="F32" s="151"/>
      <c r="G32" s="151"/>
      <c r="H32" s="151"/>
      <c r="I32" s="151"/>
    </row>
    <row r="33" spans="2:10" ht="3.75" customHeight="1" x14ac:dyDescent="0.3">
      <c r="B33" s="151"/>
      <c r="C33" s="151"/>
      <c r="D33" s="151"/>
      <c r="E33" s="151"/>
      <c r="F33" s="151"/>
      <c r="G33" s="151"/>
      <c r="H33" s="151"/>
      <c r="I33" s="151"/>
    </row>
    <row r="35" spans="2:10" x14ac:dyDescent="0.3">
      <c r="I35" s="99" t="str">
        <f>Seitenzahlen!D12</f>
        <v>Page 3 sur 6</v>
      </c>
      <c r="J35" s="99"/>
    </row>
  </sheetData>
  <sheetProtection password="8C5A" sheet="1" objects="1" scenarios="1" formatCells="0" selectLockedCells="1"/>
  <mergeCells count="9">
    <mergeCell ref="B10:I10"/>
    <mergeCell ref="B11:I33"/>
    <mergeCell ref="I35:J35"/>
    <mergeCell ref="B2:G2"/>
    <mergeCell ref="B4:D4"/>
    <mergeCell ref="E4:I4"/>
    <mergeCell ref="B5:D5"/>
    <mergeCell ref="E5:I5"/>
    <mergeCell ref="B6:D6"/>
  </mergeCells>
  <pageMargins left="0.51181102362204722" right="0.31496062992125984" top="0.19685039370078741"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6" tint="-0.249977111117893"/>
  </sheetPr>
  <dimension ref="B1:P14"/>
  <sheetViews>
    <sheetView showGridLines="0" zoomScalePageLayoutView="40" workbookViewId="0">
      <selection activeCell="B7" sqref="B7:D7"/>
    </sheetView>
  </sheetViews>
  <sheetFormatPr baseColWidth="10" defaultColWidth="11.44140625" defaultRowHeight="13.8" x14ac:dyDescent="0.25"/>
  <cols>
    <col min="1" max="1" width="4.44140625" style="2" customWidth="1"/>
    <col min="2" max="4" width="7.6640625" style="2" customWidth="1"/>
    <col min="5" max="7" width="9.6640625" style="2" customWidth="1"/>
    <col min="8" max="8" width="10.6640625" style="2" customWidth="1"/>
    <col min="9" max="9" width="11.6640625" style="2" customWidth="1"/>
    <col min="10" max="10" width="7.6640625" style="2" customWidth="1"/>
    <col min="11" max="11" width="18.6640625" style="2" customWidth="1"/>
    <col min="12" max="12" width="6.6640625" style="2" customWidth="1"/>
    <col min="13" max="13" width="10.6640625" style="2" customWidth="1"/>
    <col min="14" max="14" width="6.6640625" style="2" customWidth="1"/>
    <col min="15" max="15" width="10.6640625" style="2" customWidth="1"/>
    <col min="16" max="16" width="4.33203125" style="3" customWidth="1"/>
    <col min="17" max="16384" width="11.44140625" style="2"/>
  </cols>
  <sheetData>
    <row r="1" spans="2:16" ht="30" customHeight="1" x14ac:dyDescent="0.35">
      <c r="O1" s="32" t="str">
        <f>IF('Page de titre_Résumé'!$AD$4="","","Kandidatennummer :")</f>
        <v/>
      </c>
      <c r="P1" s="36" t="str">
        <f>IF('Page de titre_Résumé'!$AD$4="", "",'Page de titre_Résumé'!$AD$4)</f>
        <v/>
      </c>
    </row>
    <row r="2" spans="2:16" ht="30" customHeight="1" x14ac:dyDescent="0.35">
      <c r="B2" s="98" t="s">
        <v>220</v>
      </c>
      <c r="C2" s="98"/>
      <c r="D2" s="98"/>
      <c r="E2" s="96"/>
      <c r="J2" s="108"/>
      <c r="K2" s="115"/>
      <c r="L2" s="115"/>
      <c r="M2" s="115"/>
      <c r="N2" s="115"/>
      <c r="O2" s="115"/>
      <c r="P2" s="36"/>
    </row>
    <row r="3" spans="2:16" ht="5.0999999999999996" customHeight="1" x14ac:dyDescent="0.35">
      <c r="B3" s="30"/>
      <c r="C3" s="30"/>
      <c r="D3" s="30"/>
      <c r="E3"/>
      <c r="F3" s="30"/>
      <c r="G3"/>
      <c r="H3"/>
      <c r="I3"/>
      <c r="O3" s="32"/>
      <c r="P3" s="36"/>
    </row>
    <row r="4" spans="2:16" s="7" customFormat="1" ht="15" customHeight="1" x14ac:dyDescent="0.3">
      <c r="B4" s="158" t="s">
        <v>255</v>
      </c>
      <c r="C4" s="158"/>
      <c r="D4" s="160" t="str">
        <f>IF('Page de titre_Résumé'!$K$6="","",'Page de titre_Résumé'!$K$6)</f>
        <v/>
      </c>
      <c r="E4" s="160"/>
      <c r="F4" s="160"/>
      <c r="G4" s="59" t="s">
        <v>234</v>
      </c>
      <c r="H4" s="160" t="str">
        <f>IF('Page de titre_Résumé'!$K$8="","",'Page de titre_Résumé'!$K$8)</f>
        <v/>
      </c>
      <c r="I4" s="160"/>
      <c r="J4" s="59" t="s">
        <v>245</v>
      </c>
      <c r="K4" s="60" t="str">
        <f>IF('Page de titre_Résumé'!$K$10="","",'Page de titre_Résumé'!$K$10)</f>
        <v/>
      </c>
      <c r="L4" s="67" t="s">
        <v>236</v>
      </c>
      <c r="M4" s="89"/>
      <c r="N4" s="67" t="s">
        <v>237</v>
      </c>
      <c r="O4" s="89"/>
      <c r="P4" s="59"/>
    </row>
    <row r="5" spans="2:16" ht="8.1" customHeight="1" x14ac:dyDescent="0.35">
      <c r="O5" s="32"/>
      <c r="P5" s="36"/>
    </row>
    <row r="6" spans="2:16" ht="18" customHeight="1" x14ac:dyDescent="0.35">
      <c r="B6" s="168" t="s">
        <v>125</v>
      </c>
      <c r="C6" s="169"/>
      <c r="D6" s="170"/>
      <c r="E6" s="167" t="s">
        <v>126</v>
      </c>
      <c r="F6" s="167"/>
      <c r="G6" s="167"/>
      <c r="H6" s="171" t="s">
        <v>35</v>
      </c>
      <c r="I6" s="172"/>
      <c r="J6" s="172"/>
      <c r="K6" s="172"/>
      <c r="L6" s="172"/>
      <c r="M6" s="172"/>
      <c r="N6" s="173"/>
      <c r="O6" s="69" t="s">
        <v>127</v>
      </c>
      <c r="P6" s="36"/>
    </row>
    <row r="7" spans="2:16" ht="15" customHeight="1" x14ac:dyDescent="0.35">
      <c r="B7" s="164"/>
      <c r="C7" s="165"/>
      <c r="D7" s="166"/>
      <c r="E7" s="179" t="str">
        <f>IF(ISERROR(VLOOKUP(B7,'Teil A 1'!$A$2:$C$6,3,FALSE)),"",VLOOKUP(B7,'Teil A 1'!$A$2:$C$6,3,FALSE))</f>
        <v/>
      </c>
      <c r="F7" s="180"/>
      <c r="G7" s="181"/>
      <c r="H7" s="182"/>
      <c r="I7" s="183"/>
      <c r="J7" s="183"/>
      <c r="K7" s="183"/>
      <c r="L7" s="183"/>
      <c r="M7" s="183"/>
      <c r="N7" s="184"/>
      <c r="O7" s="177"/>
      <c r="P7" s="36"/>
    </row>
    <row r="8" spans="2:16" ht="144.9" customHeight="1" x14ac:dyDescent="0.35">
      <c r="B8" s="174" t="str">
        <f>IF(ISERROR(VLOOKUP(B7,'Teil A 1'!$A$2:$C$6,2,FALSE)),"",VLOOKUP(B7,'Teil A 1'!$A$2:$C$6,2,FALSE))</f>
        <v/>
      </c>
      <c r="C8" s="175"/>
      <c r="D8" s="176"/>
      <c r="E8" s="174"/>
      <c r="F8" s="175"/>
      <c r="G8" s="176"/>
      <c r="H8" s="185"/>
      <c r="I8" s="186"/>
      <c r="J8" s="186"/>
      <c r="K8" s="186"/>
      <c r="L8" s="186"/>
      <c r="M8" s="186"/>
      <c r="N8" s="187"/>
      <c r="O8" s="178"/>
      <c r="P8" s="36"/>
    </row>
    <row r="9" spans="2:16" ht="15" customHeight="1" x14ac:dyDescent="0.35">
      <c r="B9" s="164"/>
      <c r="C9" s="165"/>
      <c r="D9" s="166"/>
      <c r="E9" s="179" t="str">
        <f>IF(ISERROR(VLOOKUP(B9,'Teil A 2'!$A$2:$C$10,3,FALSE)),"",VLOOKUP(B9,'Teil A 2'!$A$2:$C$10,3,FALSE))</f>
        <v/>
      </c>
      <c r="F9" s="180"/>
      <c r="G9" s="181"/>
      <c r="H9" s="182"/>
      <c r="I9" s="183"/>
      <c r="J9" s="183"/>
      <c r="K9" s="183"/>
      <c r="L9" s="183"/>
      <c r="M9" s="183"/>
      <c r="N9" s="184"/>
      <c r="O9" s="177"/>
      <c r="P9" s="36"/>
    </row>
    <row r="10" spans="2:16" ht="129.9" customHeight="1" x14ac:dyDescent="0.35">
      <c r="B10" s="174" t="str">
        <f>IF(ISERROR(VLOOKUP(B9,'Teil A 2'!$A$2:$C$10,2,FALSE)),"",VLOOKUP(B9,'Teil A 2'!$A$2:$C$10,2,FALSE))</f>
        <v/>
      </c>
      <c r="C10" s="175"/>
      <c r="D10" s="176"/>
      <c r="E10" s="174"/>
      <c r="F10" s="175"/>
      <c r="G10" s="176"/>
      <c r="H10" s="185"/>
      <c r="I10" s="186"/>
      <c r="J10" s="186"/>
      <c r="K10" s="186"/>
      <c r="L10" s="186"/>
      <c r="M10" s="186"/>
      <c r="N10" s="187"/>
      <c r="O10" s="178"/>
      <c r="P10" s="36"/>
    </row>
    <row r="11" spans="2:16" ht="30" customHeight="1" x14ac:dyDescent="0.35">
      <c r="B11" s="188" t="s">
        <v>124</v>
      </c>
      <c r="C11" s="189"/>
      <c r="D11" s="190"/>
      <c r="E11" s="179" t="s">
        <v>256</v>
      </c>
      <c r="F11" s="180"/>
      <c r="G11" s="181"/>
      <c r="H11" s="182"/>
      <c r="I11" s="183"/>
      <c r="J11" s="183"/>
      <c r="K11" s="183"/>
      <c r="L11" s="183"/>
      <c r="M11" s="183"/>
      <c r="N11" s="184"/>
      <c r="O11" s="177"/>
      <c r="P11" s="36"/>
    </row>
    <row r="12" spans="2:16" ht="133.5" customHeight="1" x14ac:dyDescent="0.35">
      <c r="B12" s="174"/>
      <c r="C12" s="175"/>
      <c r="D12" s="176"/>
      <c r="E12" s="174"/>
      <c r="F12" s="175"/>
      <c r="G12" s="176"/>
      <c r="H12" s="185"/>
      <c r="I12" s="186"/>
      <c r="J12" s="186"/>
      <c r="K12" s="186"/>
      <c r="L12" s="186"/>
      <c r="M12" s="186"/>
      <c r="N12" s="187"/>
      <c r="O12" s="178"/>
      <c r="P12" s="36"/>
    </row>
    <row r="13" spans="2:16" ht="8.1" customHeight="1" x14ac:dyDescent="0.35">
      <c r="O13" s="32"/>
      <c r="P13" s="36"/>
    </row>
    <row r="14" spans="2:16" x14ac:dyDescent="0.25">
      <c r="O14" s="99" t="str">
        <f>Seitenzahlen!E12</f>
        <v>Page 4 sur 6</v>
      </c>
      <c r="P14" s="99"/>
    </row>
  </sheetData>
  <sheetProtection password="8C5A" sheet="1" objects="1" scenarios="1" formatCells="0" selectLockedCells="1"/>
  <mergeCells count="24">
    <mergeCell ref="O14:P14"/>
    <mergeCell ref="B12:D12"/>
    <mergeCell ref="O7:O8"/>
    <mergeCell ref="O9:O10"/>
    <mergeCell ref="E9:G10"/>
    <mergeCell ref="E11:G12"/>
    <mergeCell ref="O11:O12"/>
    <mergeCell ref="E7:G8"/>
    <mergeCell ref="H7:N8"/>
    <mergeCell ref="H9:N10"/>
    <mergeCell ref="H11:N12"/>
    <mergeCell ref="B11:D11"/>
    <mergeCell ref="B8:D8"/>
    <mergeCell ref="B9:D9"/>
    <mergeCell ref="B10:D10"/>
    <mergeCell ref="J2:O2"/>
    <mergeCell ref="B7:D7"/>
    <mergeCell ref="B2:E2"/>
    <mergeCell ref="H4:I4"/>
    <mergeCell ref="D4:F4"/>
    <mergeCell ref="B4:C4"/>
    <mergeCell ref="E6:G6"/>
    <mergeCell ref="B6:D6"/>
    <mergeCell ref="H6:N6"/>
  </mergeCells>
  <dataValidations count="3">
    <dataValidation type="list" allowBlank="1" showInputMessage="1" showErrorMessage="1" sqref="B7:D7" xr:uid="{00000000-0002-0000-0700-000000000000}">
      <formula1>INDIRECT("'Teil A 1'!$A$2:$A$6")</formula1>
    </dataValidation>
    <dataValidation type="list" allowBlank="1" showInputMessage="1" showErrorMessage="1" sqref="B9:D9" xr:uid="{00000000-0002-0000-0700-000001000000}">
      <formula1>INDIRECT("'Teil A 2'!$A$2:$A$11")</formula1>
    </dataValidation>
    <dataValidation type="list" allowBlank="1" showInputMessage="1" showErrorMessage="1" sqref="O11 O7 O9" xr:uid="{00000000-0002-0000-0700-000002000000}">
      <formula1>INDIRECT("Noten!$A$2:$A$13")</formula1>
    </dataValidation>
  </dataValidations>
  <pageMargins left="0.51181102362204722" right="0.31496062992125984" top="0.19685039370078741" bottom="0.19685039370078741" header="0.31496062992125984" footer="0.31496062992125984"/>
  <pageSetup paperSize="9" scale="95" fitToWidth="0" fitToHeight="0" orientation="landscape" horizontalDpi="4294967293" vertic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FF0000"/>
  </sheetPr>
  <dimension ref="A1:S37"/>
  <sheetViews>
    <sheetView showGridLines="0" zoomScaleNormal="100" workbookViewId="0">
      <selection activeCell="B20" sqref="B20:I20"/>
    </sheetView>
  </sheetViews>
  <sheetFormatPr baseColWidth="10" defaultColWidth="11.44140625" defaultRowHeight="13.8" x14ac:dyDescent="0.25"/>
  <cols>
    <col min="1" max="1" width="4.44140625" style="2" customWidth="1"/>
    <col min="2" max="2" width="13.44140625" style="2" customWidth="1"/>
    <col min="3" max="3" width="5" style="2" customWidth="1"/>
    <col min="4" max="4" width="11.88671875" style="2" customWidth="1"/>
    <col min="5" max="5" width="15.6640625" style="2" customWidth="1"/>
    <col min="6" max="6" width="5.6640625" style="2" customWidth="1"/>
    <col min="7" max="7" width="11.6640625" style="2" customWidth="1"/>
    <col min="8" max="8" width="5.6640625" style="2" customWidth="1"/>
    <col min="9" max="9" width="13.109375" style="2" customWidth="1"/>
    <col min="10" max="10" width="6" style="2" customWidth="1"/>
    <col min="11" max="11" width="11.44140625" style="2"/>
    <col min="12" max="19" width="10.6640625" style="2" customWidth="1"/>
    <col min="20" max="16384" width="11.44140625" style="2"/>
  </cols>
  <sheetData>
    <row r="1" spans="1:9" ht="30" customHeight="1" x14ac:dyDescent="0.25"/>
    <row r="2" spans="1:9" ht="30" customHeight="1" x14ac:dyDescent="0.35">
      <c r="B2" s="145" t="s">
        <v>221</v>
      </c>
      <c r="C2" s="145"/>
      <c r="D2" s="145"/>
      <c r="E2" s="145"/>
      <c r="F2" s="145"/>
      <c r="G2" s="145"/>
      <c r="H2" s="145"/>
      <c r="I2" s="36"/>
    </row>
    <row r="3" spans="1:9" ht="5.0999999999999996" customHeight="1" x14ac:dyDescent="0.25"/>
    <row r="4" spans="1:9" ht="15" customHeight="1" x14ac:dyDescent="0.3">
      <c r="B4" s="158" t="s">
        <v>247</v>
      </c>
      <c r="C4" s="158"/>
      <c r="D4" s="158"/>
      <c r="E4" s="160" t="str">
        <f>IF('Page de titre_Résumé'!$K$6="","",'Page de titre_Résumé'!$K$6)</f>
        <v/>
      </c>
      <c r="F4" s="160"/>
      <c r="G4" s="160"/>
      <c r="H4" s="160"/>
      <c r="I4" s="160"/>
    </row>
    <row r="5" spans="1:9" ht="15" customHeight="1" x14ac:dyDescent="0.3">
      <c r="B5" s="158" t="s">
        <v>234</v>
      </c>
      <c r="C5" s="158"/>
      <c r="D5" s="158"/>
      <c r="E5" s="160" t="str">
        <f>IF('Page de titre_Résumé'!$K$8=0,"",'Page de titre_Résumé'!$K$8)</f>
        <v/>
      </c>
      <c r="F5" s="160"/>
      <c r="G5" s="160"/>
      <c r="H5" s="160"/>
      <c r="I5" s="160"/>
    </row>
    <row r="6" spans="1:9" ht="15" customHeight="1" x14ac:dyDescent="0.3">
      <c r="B6" s="159" t="s">
        <v>235</v>
      </c>
      <c r="C6" s="158"/>
      <c r="D6" s="158"/>
      <c r="E6" s="60" t="str">
        <f>IF('Page de titre_Résumé'!$K$10="","",'Page de titre_Résumé'!$K$10)</f>
        <v/>
      </c>
      <c r="F6" s="61" t="s">
        <v>236</v>
      </c>
      <c r="G6" s="62" t="str">
        <f>IF('Page de titre_Résumé'!$R$10="","",'Page de titre_Résumé'!$R$10)</f>
        <v/>
      </c>
      <c r="H6" s="61" t="s">
        <v>237</v>
      </c>
      <c r="I6" s="62" t="str">
        <f>IF('Page de titre_Résumé'!$V$10="","",'Page de titre_Résumé'!$V$10)</f>
        <v/>
      </c>
    </row>
    <row r="7" spans="1:9" ht="5.0999999999999996" customHeight="1" x14ac:dyDescent="0.25"/>
    <row r="8" spans="1:9" ht="5.0999999999999996" customHeight="1" x14ac:dyDescent="0.25">
      <c r="B8" s="6"/>
      <c r="C8" s="6"/>
      <c r="D8" s="6"/>
      <c r="E8" s="6"/>
      <c r="F8" s="6"/>
      <c r="G8" s="6"/>
      <c r="H8" s="6"/>
      <c r="I8" s="6"/>
    </row>
    <row r="9" spans="1:9" ht="5.0999999999999996" customHeight="1" x14ac:dyDescent="0.25"/>
    <row r="10" spans="1:9" ht="18" customHeight="1" x14ac:dyDescent="0.3">
      <c r="B10" s="147" t="s">
        <v>253</v>
      </c>
      <c r="C10" s="148"/>
      <c r="D10" s="148"/>
      <c r="E10" s="148"/>
      <c r="F10" s="148"/>
      <c r="G10" s="148"/>
      <c r="H10" s="148"/>
      <c r="I10" s="148"/>
    </row>
    <row r="11" spans="1:9" s="9" customFormat="1" ht="15" customHeight="1" x14ac:dyDescent="0.3">
      <c r="A11" s="71"/>
      <c r="B11" s="193" t="str">
        <f>IF(ISERROR(VLOOKUP('Entretien prof._procès-verbal'!B7,'Teil B'!$A$2:$E$31,4,FALSE)),"",VLOOKUP('Entretien prof._procès-verbal'!B7,'Teil B'!$A$2:$E$31,4,FALSE))</f>
        <v/>
      </c>
      <c r="C11" s="193"/>
      <c r="D11" s="193"/>
      <c r="E11" s="193"/>
      <c r="F11" s="193"/>
      <c r="G11" s="193"/>
      <c r="H11" s="193"/>
      <c r="I11" s="193"/>
    </row>
    <row r="12" spans="1:9" s="9" customFormat="1" ht="144.9" customHeight="1" x14ac:dyDescent="0.3">
      <c r="B12" s="153" t="str">
        <f>IF(ISERROR(VLOOKUP('Entretien prof._procès-verbal'!B7,'Teil B'!$A$2:$E$31,5,FALSE)),"",VLOOKUP('Entretien prof._procès-verbal'!B7,'Teil B'!$A$2:$E$31,5,FALSE))</f>
        <v/>
      </c>
      <c r="C12" s="153"/>
      <c r="D12" s="153"/>
      <c r="E12" s="153"/>
      <c r="F12" s="153"/>
      <c r="G12" s="153"/>
      <c r="H12" s="153"/>
      <c r="I12" s="153"/>
    </row>
    <row r="13" spans="1:9" s="4" customFormat="1" ht="18" customHeight="1" x14ac:dyDescent="0.3">
      <c r="B13" s="147" t="s">
        <v>254</v>
      </c>
      <c r="C13" s="148"/>
      <c r="D13" s="148"/>
      <c r="E13" s="148"/>
      <c r="F13" s="148"/>
      <c r="G13" s="148"/>
      <c r="H13" s="148"/>
      <c r="I13" s="148"/>
    </row>
    <row r="14" spans="1:9" s="9" customFormat="1" ht="15" customHeight="1" x14ac:dyDescent="0.3">
      <c r="B14" s="162" t="str">
        <f>IF(ISERROR(VLOOKUP('Entretien prof._procès-verbal'!B9,'Teil B'!$A$2:$E$31,4,FALSE)),"",VLOOKUP('Entretien prof._procès-verbal'!B9,'Teil B'!$A$2:$E$31,4,FALSE))</f>
        <v/>
      </c>
      <c r="C14" s="162"/>
      <c r="D14" s="162"/>
      <c r="E14" s="162"/>
      <c r="F14" s="162"/>
      <c r="G14" s="162"/>
      <c r="H14" s="162"/>
      <c r="I14" s="162"/>
    </row>
    <row r="15" spans="1:9" s="9" customFormat="1" ht="144.9" customHeight="1" x14ac:dyDescent="0.3">
      <c r="B15" s="153" t="str">
        <f>IF(ISERROR(VLOOKUP('Entretien prof._procès-verbal'!B9,'Teil B'!$A$2:$E$31,5,FALSE)),"",VLOOKUP('Entretien prof._procès-verbal'!B9,'Teil B'!$A$2:$E$31,5,FALSE))</f>
        <v/>
      </c>
      <c r="C15" s="153"/>
      <c r="D15" s="153"/>
      <c r="E15" s="153"/>
      <c r="F15" s="153"/>
      <c r="G15" s="153"/>
      <c r="H15" s="153"/>
      <c r="I15" s="153"/>
    </row>
    <row r="16" spans="1:9" ht="6" customHeight="1" x14ac:dyDescent="0.25"/>
    <row r="17" spans="2:19" ht="15" customHeight="1" x14ac:dyDescent="0.3">
      <c r="B17" s="192" t="s">
        <v>223</v>
      </c>
      <c r="C17" s="192"/>
      <c r="D17" s="192"/>
      <c r="E17" s="192"/>
      <c r="F17" s="192"/>
      <c r="G17" s="192"/>
      <c r="H17" s="192"/>
      <c r="I17" s="192"/>
      <c r="L17"/>
      <c r="M17"/>
      <c r="N17"/>
      <c r="O17"/>
      <c r="P17"/>
      <c r="Q17"/>
      <c r="R17"/>
      <c r="S17"/>
    </row>
    <row r="18" spans="2:19" ht="6" customHeight="1" x14ac:dyDescent="0.25"/>
    <row r="19" spans="2:19" ht="15" customHeight="1" x14ac:dyDescent="0.3">
      <c r="B19" s="147" t="s">
        <v>224</v>
      </c>
      <c r="C19" s="191"/>
      <c r="D19" s="191"/>
      <c r="E19" s="191"/>
      <c r="F19" s="191"/>
      <c r="G19" s="191"/>
      <c r="H19" s="191"/>
      <c r="I19" s="191"/>
    </row>
    <row r="20" spans="2:19" s="8" customFormat="1" ht="120" customHeight="1" x14ac:dyDescent="0.3">
      <c r="B20" s="151"/>
      <c r="C20" s="151"/>
      <c r="D20" s="151"/>
      <c r="E20" s="151"/>
      <c r="F20" s="151"/>
      <c r="G20" s="151"/>
      <c r="H20" s="151"/>
      <c r="I20" s="151"/>
    </row>
    <row r="21" spans="2:19" ht="15" customHeight="1" x14ac:dyDescent="0.3">
      <c r="B21" s="147" t="s">
        <v>263</v>
      </c>
      <c r="C21" s="191"/>
      <c r="D21" s="191"/>
      <c r="E21" s="191"/>
      <c r="F21" s="191"/>
      <c r="G21" s="191"/>
      <c r="H21" s="191"/>
      <c r="I21" s="191"/>
      <c r="L21" s="42" t="s">
        <v>257</v>
      </c>
    </row>
    <row r="22" spans="2:19" ht="24.9" customHeight="1" x14ac:dyDescent="0.25">
      <c r="B22" s="151"/>
      <c r="C22" s="151"/>
      <c r="D22" s="151"/>
      <c r="E22" s="151"/>
      <c r="F22" s="151"/>
      <c r="G22" s="151"/>
      <c r="H22" s="151"/>
      <c r="I22" s="151"/>
      <c r="L22" s="194" t="s">
        <v>217</v>
      </c>
      <c r="M22" s="195"/>
      <c r="N22" s="195"/>
      <c r="O22" s="195"/>
      <c r="P22" s="195"/>
      <c r="Q22" s="195"/>
      <c r="R22" s="195"/>
      <c r="S22" s="195"/>
    </row>
    <row r="23" spans="2:19" s="72" customFormat="1" ht="24.9" customHeight="1" x14ac:dyDescent="0.25">
      <c r="B23" s="151"/>
      <c r="C23" s="151"/>
      <c r="D23" s="151"/>
      <c r="E23" s="151"/>
      <c r="F23" s="151"/>
      <c r="G23" s="151"/>
      <c r="H23" s="151"/>
      <c r="I23" s="151"/>
      <c r="L23" s="195"/>
      <c r="M23" s="195"/>
      <c r="N23" s="195"/>
      <c r="O23" s="195"/>
      <c r="P23" s="195"/>
      <c r="Q23" s="195"/>
      <c r="R23" s="195"/>
      <c r="S23" s="195"/>
    </row>
    <row r="24" spans="2:19" ht="24.9" customHeight="1" x14ac:dyDescent="0.25">
      <c r="B24" s="151"/>
      <c r="C24" s="151"/>
      <c r="D24" s="151"/>
      <c r="E24" s="151"/>
      <c r="F24" s="151"/>
      <c r="G24" s="151"/>
      <c r="H24" s="151"/>
      <c r="I24" s="151"/>
      <c r="L24" s="195"/>
      <c r="M24" s="195"/>
      <c r="N24" s="195"/>
      <c r="O24" s="195"/>
      <c r="P24" s="195"/>
      <c r="Q24" s="195"/>
      <c r="R24" s="195"/>
      <c r="S24" s="195"/>
    </row>
    <row r="25" spans="2:19" ht="24.9" customHeight="1" x14ac:dyDescent="0.25">
      <c r="B25" s="151"/>
      <c r="C25" s="151"/>
      <c r="D25" s="151"/>
      <c r="E25" s="151"/>
      <c r="F25" s="151"/>
      <c r="G25" s="151"/>
      <c r="H25" s="151"/>
      <c r="I25" s="151"/>
      <c r="L25" s="195"/>
      <c r="M25" s="195"/>
      <c r="N25" s="195"/>
      <c r="O25" s="195"/>
      <c r="P25" s="195"/>
      <c r="Q25" s="195"/>
      <c r="R25" s="195"/>
      <c r="S25" s="195"/>
    </row>
    <row r="26" spans="2:19" ht="24.9" customHeight="1" x14ac:dyDescent="0.25">
      <c r="B26" s="151"/>
      <c r="C26" s="151"/>
      <c r="D26" s="151"/>
      <c r="E26" s="151"/>
      <c r="F26" s="151"/>
      <c r="G26" s="151"/>
      <c r="H26" s="151"/>
      <c r="I26" s="151"/>
      <c r="L26" s="195"/>
      <c r="M26" s="195"/>
      <c r="N26" s="195"/>
      <c r="O26" s="195"/>
      <c r="P26" s="195"/>
      <c r="Q26" s="195"/>
      <c r="R26" s="195"/>
      <c r="S26" s="195"/>
    </row>
    <row r="27" spans="2:19" ht="14.25" customHeight="1" x14ac:dyDescent="0.25">
      <c r="B27" s="151"/>
      <c r="C27" s="151"/>
      <c r="D27" s="151"/>
      <c r="E27" s="151"/>
      <c r="F27" s="151"/>
      <c r="G27" s="151"/>
      <c r="H27" s="151"/>
      <c r="I27" s="151"/>
      <c r="L27" s="195"/>
      <c r="M27" s="195"/>
      <c r="N27" s="195"/>
      <c r="O27" s="195"/>
      <c r="P27" s="195"/>
      <c r="Q27" s="195"/>
      <c r="R27" s="195"/>
      <c r="S27" s="195"/>
    </row>
    <row r="28" spans="2:19" ht="16.5" customHeight="1" x14ac:dyDescent="0.25">
      <c r="B28" s="151"/>
      <c r="C28" s="151"/>
      <c r="D28" s="151"/>
      <c r="E28" s="151"/>
      <c r="F28" s="151"/>
      <c r="G28" s="151"/>
      <c r="H28" s="151"/>
      <c r="I28" s="151"/>
      <c r="L28" s="195"/>
      <c r="M28" s="195"/>
      <c r="N28" s="195"/>
      <c r="O28" s="195"/>
      <c r="P28" s="195"/>
      <c r="Q28" s="195"/>
      <c r="R28" s="195"/>
      <c r="S28" s="195"/>
    </row>
    <row r="29" spans="2:19" s="11" customFormat="1" ht="6" customHeight="1" x14ac:dyDescent="0.25">
      <c r="B29" s="29"/>
      <c r="C29" s="29"/>
      <c r="D29" s="29"/>
      <c r="E29" s="29"/>
      <c r="F29" s="29"/>
      <c r="G29" s="29"/>
      <c r="H29" s="29"/>
      <c r="I29" s="29"/>
      <c r="L29" s="195"/>
      <c r="M29" s="195"/>
      <c r="N29" s="195"/>
      <c r="O29" s="195"/>
      <c r="P29" s="195"/>
      <c r="Q29" s="195"/>
      <c r="R29" s="195"/>
      <c r="S29" s="195"/>
    </row>
    <row r="30" spans="2:19" ht="15.6" x14ac:dyDescent="0.3">
      <c r="B30" s="4"/>
      <c r="C30" s="4"/>
      <c r="D30" s="4"/>
      <c r="E30" s="4"/>
      <c r="F30" s="4"/>
      <c r="G30" s="4"/>
      <c r="I30" s="99" t="str">
        <f>Seitenzahlen!F12</f>
        <v>Page 5 sur 6</v>
      </c>
      <c r="J30" s="99"/>
    </row>
    <row r="31" spans="2:19" ht="15.6" x14ac:dyDescent="0.3">
      <c r="B31" s="4"/>
      <c r="C31" s="4"/>
      <c r="D31" s="9"/>
      <c r="E31" s="4"/>
      <c r="F31" s="4"/>
      <c r="G31" s="4"/>
      <c r="H31" s="4"/>
      <c r="I31" s="4"/>
    </row>
    <row r="32" spans="2:19" ht="15.6" x14ac:dyDescent="0.3">
      <c r="B32" s="4"/>
      <c r="C32" s="4"/>
      <c r="D32" s="4"/>
      <c r="E32" s="4"/>
      <c r="F32" s="4"/>
      <c r="G32" s="4"/>
      <c r="H32" s="4"/>
      <c r="I32" s="4"/>
    </row>
    <row r="33" spans="2:9" ht="15.6" x14ac:dyDescent="0.3">
      <c r="B33" s="4"/>
      <c r="C33" s="4"/>
      <c r="D33" s="4"/>
      <c r="E33" s="4"/>
      <c r="F33" s="4"/>
      <c r="G33" s="4"/>
      <c r="H33" s="4"/>
      <c r="I33" s="4"/>
    </row>
    <row r="34" spans="2:9" ht="15.6" x14ac:dyDescent="0.3">
      <c r="B34" s="4"/>
      <c r="C34" s="4"/>
      <c r="D34" s="4"/>
      <c r="E34" s="4"/>
      <c r="F34" s="4"/>
      <c r="G34" s="4"/>
      <c r="H34" s="4"/>
      <c r="I34" s="4"/>
    </row>
    <row r="35" spans="2:9" ht="15.6" x14ac:dyDescent="0.3">
      <c r="B35" s="4"/>
      <c r="C35" s="4"/>
      <c r="D35" s="4"/>
      <c r="E35" s="4"/>
      <c r="F35" s="4"/>
      <c r="G35" s="4"/>
      <c r="H35" s="4"/>
      <c r="I35" s="4"/>
    </row>
    <row r="36" spans="2:9" ht="15.6" x14ac:dyDescent="0.3">
      <c r="B36" s="4"/>
      <c r="C36" s="4"/>
      <c r="D36" s="4"/>
      <c r="E36" s="4"/>
      <c r="F36" s="4"/>
      <c r="G36" s="4"/>
      <c r="H36" s="4"/>
      <c r="I36" s="4"/>
    </row>
    <row r="37" spans="2:9" ht="15.6" x14ac:dyDescent="0.3">
      <c r="B37" s="4"/>
      <c r="C37" s="4"/>
      <c r="D37" s="4"/>
      <c r="E37" s="4"/>
      <c r="F37" s="4"/>
      <c r="G37" s="4"/>
      <c r="H37" s="4"/>
      <c r="I37" s="4"/>
    </row>
  </sheetData>
  <sheetProtection password="8C5A" sheet="1" objects="1" scenarios="1" formatCells="0" selectLockedCells="1"/>
  <mergeCells count="19">
    <mergeCell ref="I30:J30"/>
    <mergeCell ref="B21:I21"/>
    <mergeCell ref="B22:I28"/>
    <mergeCell ref="L22:S29"/>
    <mergeCell ref="B20:I20"/>
    <mergeCell ref="B2:H2"/>
    <mergeCell ref="B6:D6"/>
    <mergeCell ref="B4:D4"/>
    <mergeCell ref="B5:D5"/>
    <mergeCell ref="B19:I19"/>
    <mergeCell ref="E4:I4"/>
    <mergeCell ref="E5:I5"/>
    <mergeCell ref="B10:I10"/>
    <mergeCell ref="B17:I17"/>
    <mergeCell ref="B11:I11"/>
    <mergeCell ref="B12:I12"/>
    <mergeCell ref="B14:I14"/>
    <mergeCell ref="B15:I15"/>
    <mergeCell ref="B13:I13"/>
  </mergeCells>
  <dataValidations count="1">
    <dataValidation showInputMessage="1" showErrorMessage="1" sqref="B22" xr:uid="{00000000-0002-0000-0800-000000000000}"/>
  </dataValidations>
  <pageMargins left="0.51181102362204722" right="0.31496062992125984" top="0.19685039370078741"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10</vt:i4>
      </vt:variant>
    </vt:vector>
  </HeadingPairs>
  <TitlesOfParts>
    <vt:vector size="26" baseType="lpstr">
      <vt:lpstr>Info. examen oral</vt:lpstr>
      <vt:lpstr>Info. impression</vt:lpstr>
      <vt:lpstr>Conseils et astuces Excel</vt:lpstr>
      <vt:lpstr>Page de titre_Résumé</vt:lpstr>
      <vt:lpstr>Jeu de rôles_candidat</vt:lpstr>
      <vt:lpstr>Jeu de rôles_expert</vt:lpstr>
      <vt:lpstr>Jeu de rôles_expert_suite</vt:lpstr>
      <vt:lpstr>Jeu de rôles_procès-verbal</vt:lpstr>
      <vt:lpstr>Entretien prof._expert</vt:lpstr>
      <vt:lpstr>Entretien prof._expert_suite</vt:lpstr>
      <vt:lpstr>Entretien prof._procès-verbal</vt:lpstr>
      <vt:lpstr>Teil A 1</vt:lpstr>
      <vt:lpstr>Teil A 2</vt:lpstr>
      <vt:lpstr>Teil B</vt:lpstr>
      <vt:lpstr>Seitenzahlen</vt:lpstr>
      <vt:lpstr>Noten</vt:lpstr>
      <vt:lpstr>'Entretien prof._procès-verbal'!Impression_des_titres</vt:lpstr>
      <vt:lpstr>'Jeu de rôles_procès-verbal'!Impression_des_titres</vt:lpstr>
      <vt:lpstr>'Conseils et astuces Excel'!Zone_d_impression</vt:lpstr>
      <vt:lpstr>'Entretien prof._expert'!Zone_d_impression</vt:lpstr>
      <vt:lpstr>'Entretien prof._expert_suite'!Zone_d_impression</vt:lpstr>
      <vt:lpstr>'Entretien prof._procès-verbal'!Zone_d_impression</vt:lpstr>
      <vt:lpstr>'Info. examen oral'!Zone_d_impression</vt:lpstr>
      <vt:lpstr>'Info. impression'!Zone_d_impression</vt:lpstr>
      <vt:lpstr>'Jeu de rôles_procès-verbal'!Zone_d_impression</vt:lpstr>
      <vt:lpstr>'Page de titre_Résumé'!Zone_d_impression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Maibach</dc:creator>
  <cp:lastModifiedBy>AE CREATION</cp:lastModifiedBy>
  <cp:lastPrinted>2016-03-14T08:20:13Z</cp:lastPrinted>
  <dcterms:created xsi:type="dcterms:W3CDTF">2014-02-10T13:58:07Z</dcterms:created>
  <dcterms:modified xsi:type="dcterms:W3CDTF">2025-04-04T07:19:26Z</dcterms:modified>
</cp:coreProperties>
</file>